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60"/>
  </bookViews>
  <sheets>
    <sheet name="自治区提前下达" sheetId="2" r:id="rId1"/>
  </sheets>
  <definedNames>
    <definedName name="_xlnm._FilterDatabase" localSheetId="0" hidden="1">自治区提前下达!$A$16:$AG$25</definedName>
    <definedName name="_xlnm.Print_Titles" localSheetId="0">自治区提前下达!$3:$5</definedName>
  </definedNames>
  <calcPr calcId="144525"/>
</workbook>
</file>

<file path=xl/sharedStrings.xml><?xml version="1.0" encoding="utf-8"?>
<sst xmlns="http://schemas.openxmlformats.org/spreadsheetml/2006/main" count="257" uniqueCount="181">
  <si>
    <t xml:space="preserve"> 巴州轮台县2024年巩固拓展脱贫攻坚成果同乡村振兴项目自治区提前下达资金计划表</t>
  </si>
  <si>
    <t>填报单位（盖章）：</t>
  </si>
  <si>
    <t>序号</t>
  </si>
  <si>
    <t>项目库
编号</t>
  </si>
  <si>
    <t>项目名称</t>
  </si>
  <si>
    <t>项目
类别</t>
  </si>
  <si>
    <t>项目
子类型</t>
  </si>
  <si>
    <t>建设
性质</t>
  </si>
  <si>
    <t>开工时间</t>
  </si>
  <si>
    <t>完工时间</t>
  </si>
  <si>
    <t>实施地点</t>
  </si>
  <si>
    <t>主要建设内容</t>
  </si>
  <si>
    <t>建设
单位</t>
  </si>
  <si>
    <t>建设
规模</t>
  </si>
  <si>
    <t>资金规模及来源</t>
  </si>
  <si>
    <t>项目主管
部门</t>
  </si>
  <si>
    <t>责任人</t>
  </si>
  <si>
    <t>带动脱贫户数</t>
  </si>
  <si>
    <t>绩效目标</t>
  </si>
  <si>
    <t>利益联结</t>
  </si>
  <si>
    <t>入库时间</t>
  </si>
  <si>
    <t>审批文号</t>
  </si>
  <si>
    <t>备注</t>
  </si>
  <si>
    <t>合计</t>
  </si>
  <si>
    <t>衔接资金</t>
  </si>
  <si>
    <t>自治州财政衔接资金</t>
  </si>
  <si>
    <t>地方政府
债券资金</t>
  </si>
  <si>
    <t>县市财政衔接资金</t>
  </si>
  <si>
    <t>其他资金</t>
  </si>
  <si>
    <t>小计</t>
  </si>
  <si>
    <t>中央巩固拓展脱贫攻坚成果同乡村振兴</t>
  </si>
  <si>
    <t>以工
代赈</t>
  </si>
  <si>
    <t>少数
民族
发展</t>
  </si>
  <si>
    <t>欠发达
国有
农场</t>
  </si>
  <si>
    <t>欠发达
国有
林场</t>
  </si>
  <si>
    <t>欠发达
国有
牧场</t>
  </si>
  <si>
    <t>自治区巩固拓展脱贫攻坚成果同乡村振兴</t>
  </si>
  <si>
    <t>一、产业发展</t>
  </si>
  <si>
    <t>LTX2024011</t>
  </si>
  <si>
    <t>轮台县黑木耳菌棒采购项目</t>
  </si>
  <si>
    <t>产业发展</t>
  </si>
  <si>
    <t>种植业基地</t>
  </si>
  <si>
    <t>新建</t>
  </si>
  <si>
    <t>2024.10</t>
  </si>
  <si>
    <t>阳霞镇、哈尔巴克乡</t>
  </si>
  <si>
    <t>投入资金30万元，用于购买菌棒，其中哈尔巴克乡拱棚种植菌棒60000个，阳霞镇拱棚种植菌棒30000个；哈尔巴克乡林下种植菌棒10000个。菌棒单价2.7元/个，共计购买菌棒10万个；剩余3万元资金用于大棚维护。（阳霞镇1万元、哈尔巴克乡2万元）。</t>
  </si>
  <si>
    <t>个</t>
  </si>
  <si>
    <t>吕甲兵、符军</t>
  </si>
  <si>
    <t>该项目实施后，可带动30名弱半劳动力就业，促进新农业的种植结构调整和优化，拓宽种植户的增收路径，提高收入。</t>
  </si>
  <si>
    <t>可带动30名弱半劳动力就业，促进新农业的种植结构调整和优化。</t>
  </si>
  <si>
    <t>轮党农领字〔2023〕6号</t>
  </si>
  <si>
    <t>LTX2024065</t>
  </si>
  <si>
    <t>轮台县野云沟乡林果提质增效、节水灌溉项目</t>
  </si>
  <si>
    <t>野云沟乡野云沟村、塔勒克村、阿克塔木村</t>
  </si>
  <si>
    <t>投入资金280万元，实施野云沟乡林果提质增效、节水灌溉项目。投入93万元对野云沟村420亩优质白杏生产基地进行高新节水滴管，项目资金主要用于新建储水池一座、铺设滴管管网约1.5公里，水泵房一间，水泵设施一套，安装一套变压器，新建引水渠约0.5公里。投入资金75万元对塔勒克村150亩优质白杏生产基地进行高新节水滴管，项目资金主要用于新建储水池一座、铺设滴管管网约1.2公里，水泵房一间，水泵设施一套，安装一套变压器，新建引水渠约0.6公里，投入资金112万元对阿克塔木村380亩优质白杏生产基地进行高新节水滴管，项目资金主要用于新建储水池一座、铺设滴管管网约2公里，水泵房一间，水泵设施一套，安装一套变压器，新建引水渠约1.5约公里；</t>
  </si>
  <si>
    <t>亩</t>
  </si>
  <si>
    <t>野云沟乡人民政府</t>
  </si>
  <si>
    <t>曲俊璋</t>
  </si>
  <si>
    <t>通过实施该项目达到950亩白杏果园的提质增效和高效节水的目标，每亩白杏平均年收益达到5000元以上，实现12户脱贫户和监测户稳定增收，同时至少可带动辖区46名有劳动能力的脱贫户、监测户及一般农户通过参与白杏采摘等增加季节性务工收入，人均每年增加收入3000元以上。</t>
  </si>
  <si>
    <t>通过实施该项目达到果园提质增效和高效节水的目标，同时可提升白杏品质，提高白杏产量和商品果率，做大做强野云沟乡白杏产业，实现果农增收。</t>
  </si>
  <si>
    <t>LTX2024067</t>
  </si>
  <si>
    <t>策大雅乡水果干制品加工储销基地建设项目</t>
  </si>
  <si>
    <t>产地初加工和精深加工</t>
  </si>
  <si>
    <t>策大雅乡萨依巴格村</t>
  </si>
  <si>
    <t>投入资金450万元，1、新建2000平米钢结构车间；2、地面硬化4000平米；3、新建25平方米的烘干房10座、新建占地面积80平方米的冷库一座，同时配套消防设施以及水电等基础设施建设。</t>
  </si>
  <si>
    <t>㎡</t>
  </si>
  <si>
    <t>策大雅乡人民政府</t>
  </si>
  <si>
    <t>聂鹏飞</t>
  </si>
  <si>
    <t>项目建成后，固定资产归策大雅乡萨依巴格村所有，村委会按照不低于总投资额5%（每年19.5万元）的比例收取租赁金，用于发展村级公益事业和特殊困难群众的救济帮扶，壮大村集体经济。同时企业为全乡提供不少于15人的就业岗位。</t>
  </si>
  <si>
    <t>通过订单模式优先从脱贫户、监测户以及低收入群众中收购杏干、桃干、香梨等农副产品，优先为全乡脱贫户、监测户和低收入群体提供不少于15人的就业岗位，不断带动全乡小白产业的发展。</t>
  </si>
  <si>
    <t>LTX2024068</t>
  </si>
  <si>
    <t>哈尔巴克乡卡西比西村农家乐建设项目</t>
  </si>
  <si>
    <t>乡村旅游</t>
  </si>
  <si>
    <t>哈尔巴克乡卡西比西村</t>
  </si>
  <si>
    <t>投入资金50万元，在哈尔巴克乡卡西比西村建设农家乐，主要用于购买2个250Kw变压器34万元，配备水、电、暖基础设施16万元；</t>
  </si>
  <si>
    <t>座</t>
  </si>
  <si>
    <t>哈尔巴克乡人民政府</t>
  </si>
  <si>
    <t>吕甲兵</t>
  </si>
  <si>
    <t>该资产归哈尔巴克乡卡西比西村所有。项目建成投产后，每年按项目总投资的5%的比例收取租赁金。带动周围至少5名富余劳动力稳定就业。</t>
  </si>
  <si>
    <t>通过实施农家乐项目，完善杏花村旅游设施，按照村集体+个体模式，增加村集体经济收入，带动群众增收。</t>
  </si>
  <si>
    <t>LTX2024069</t>
  </si>
  <si>
    <t>塔尔拉克乡塔尔拉克村农机项目</t>
  </si>
  <si>
    <t>其它</t>
  </si>
  <si>
    <t>塔尔拉克乡塔尔拉克村</t>
  </si>
  <si>
    <t>投入资金98万元，购买工业番茄色素辣椒苗移栽机20台，其中10台全自动移栽机每台6.5万元，10台半自动移栽机每台3.3万元。以租赁方式给源丰公司承包。20台移栽机以租赁方式给源丰公司承包5年，合同结束后源丰公司将塔尔拉克村集体资产按照原值一次性支付给村委会，承租期间资产归村集体所有。</t>
  </si>
  <si>
    <t>台</t>
  </si>
  <si>
    <t>塔尔拉克乡人民政府</t>
  </si>
  <si>
    <t>姜付前</t>
  </si>
  <si>
    <t>该项目建设完成后，每年为村集体创收9.8万元，同时带动辖区群众就近就业，合同期资产归村集体。</t>
  </si>
  <si>
    <t>企业+村集体模式，带动辖区群众就近就业，合同期资产归村集体。</t>
  </si>
  <si>
    <t>LTX2024071</t>
  </si>
  <si>
    <t>移动货车采购项目</t>
  </si>
  <si>
    <t>市场建设和农村物流</t>
  </si>
  <si>
    <t>铁热克巴扎乡</t>
  </si>
  <si>
    <r>
      <rPr>
        <sz val="14"/>
        <rFont val="宋体"/>
        <charset val="134"/>
      </rPr>
      <t>投入资金10万元，采购10辆移动货车</t>
    </r>
    <r>
      <rPr>
        <sz val="14"/>
        <color rgb="FFFF0000"/>
        <rFont val="宋体"/>
        <charset val="134"/>
      </rPr>
      <t>及配套设施</t>
    </r>
    <r>
      <rPr>
        <sz val="14"/>
        <rFont val="宋体"/>
        <charset val="134"/>
      </rPr>
      <t>，用于脱贫户、监测户创业就业。</t>
    </r>
  </si>
  <si>
    <t>辆</t>
  </si>
  <si>
    <t>铁热克巴扎乡人民政府</t>
  </si>
  <si>
    <t>史庆彬</t>
  </si>
  <si>
    <t>通过向10户群众发放移动货车，增加群众收入，增强创业就业意识，不断提升干事创业能力。</t>
  </si>
  <si>
    <t>增强群众自主创业能力，逐步提升工作动力，带动周围群众学习。</t>
  </si>
  <si>
    <t>二、就业项目</t>
  </si>
  <si>
    <t>三、乡村建设行动</t>
  </si>
  <si>
    <t>LTX2024052</t>
  </si>
  <si>
    <t>群巴克镇迪那尔村等乡村振兴示范村建设项目</t>
  </si>
  <si>
    <t>乡村建设行动</t>
  </si>
  <si>
    <t>农村污水治理</t>
  </si>
  <si>
    <t>群巴克镇迪那尔村等村（2024示范村）</t>
  </si>
  <si>
    <t>投入资金363万元，对迪那尔村道路配套附属等设施进行建设。（预计投资318.9万元对主干道3.25公里双侧安装公共照明设施217盏；主干路12.3公里单侧420盏，间距30米/盏、共637盏。）；投入35万元，在卫生院附近、学校附近、恰先拜村路口、火车站等区域新建4处公交车站台（20万元）、3处垃圾分类回收站（15万元）；投入9.1万元，在中心商业区南侧（紧挨学校处）、卫生院门口修建700平方米的停车场，每平米约130元，方便群众、接送学生停靠车辆。配套其他附属设施等。</t>
  </si>
  <si>
    <t>群巴克镇人民政府</t>
  </si>
  <si>
    <t>郜龙雨</t>
  </si>
  <si>
    <t>通过开展污水管线建设项目，有利于辖区人居环境整治，不断改善乡村人居环境、提升群众生活质量，助力推进乡村精神文明等建设，使群众获得感、幸福感不断提高。</t>
  </si>
  <si>
    <t>该项目建成后，将有效提升农村公共服务水平，完善辖区基础设施短板，改善农牧民的生产生活条件，有利于牧民拉运货物及生产生活物资，方便牧民生产生活，促进经济发展。助力示范乡村建设，并激发脱贫户、监测户的内生动力，不断增强各族群众的幸福感、获得感，受益群众440户。</t>
  </si>
  <si>
    <t>LTX2024050</t>
  </si>
  <si>
    <t>塔尔拉克乡人居环境整治建设项目</t>
  </si>
  <si>
    <t>人居环境整治</t>
  </si>
  <si>
    <t>塔尔拉克村各小组（2024年示范村）</t>
  </si>
  <si>
    <t>总投入734万元。投入394万元用于村容村貌提升:清理排碱渠3.5公里，预算3.5万元，排碱渠加装2公里护柱，预算2万元，合计5.5万元；铁路桥洞维修改造5万元；购买小型电动垃圾保洁车10台，预算5万元；购买新能源扫地车2台，预算7万元；购买洒水车一辆，预算25万元；改善人行道道路隐患以及完善道路配套设施2.4公里，合计172.5万元；主干道绿化带浇水管道3公里，200元/米，合计60万元；垃圾屋6个，造价30万;600L垃圾桶200个，造价16万；道路安全配套设施合计68万。投入340万元用于污水处理：污水管道4公里及入户管道240万元，两座大三格式污水处理池40万元，检查井300个，每一个造价2000元，共60万元。</t>
  </si>
  <si>
    <t>进一步完善补齐人居环境、公共服务基础设施现状的短板，提高村庄从容村貌</t>
  </si>
  <si>
    <t>该项目的实施，有效改善村容村貌，营造干净整洁的生活环境，提升农村人居环境和农村社会文明，提高和增强群众爱护环境卫生、自建家园的意识，打造现代化新农村，产权归村委会。</t>
  </si>
  <si>
    <t>LTX2024043</t>
  </si>
  <si>
    <t>轮台县2024年示范村人居环境整治建设项目</t>
  </si>
  <si>
    <t>铁热克巴扎乡巴什阔玉克村（2024年示范村）</t>
  </si>
  <si>
    <t>项目总投资364万元，①1组集中连片住宅污水管网900米，每公里60万元、玻璃钢化粪池1个，共74万元；四组铺设污水管网1800米，每公里60万元，共108万元，合计182万元；②巴什阔玉克村道路及国道2.2公里等配套道路安全附属设施180盏72万元；③垃圾船40个20万元、垃圾屋2个10万元等其他附属设施共计30万元；④生态修复配套管网附属设施4公里10万元；⑤对辖区内渠道进行清淤修整30万元；⑥对村组巷道路面隐患进行翻新改造40万元。</t>
  </si>
  <si>
    <t>进一步完善补齐人居环境、公共服务基础设施现状的短板，提高村庄村容村貌。</t>
  </si>
  <si>
    <t>该项目的实施，有效改善村容村貌，营造干净整洁的生活环境，提升农村人居环境和农村社会文明，提高和增强群众爱护环境卫生、自建家园的意识，打造现代化新农村。</t>
  </si>
  <si>
    <t>LTX2024073</t>
  </si>
  <si>
    <t>人居环境整治建设项目</t>
  </si>
  <si>
    <t>阿克萨来乡月堂村</t>
  </si>
  <si>
    <t>项目总投资228万元，1.新建村内人行道、路沿石3公里，宽1.5米，每平方米造价280元，小计126万元。2.铺设柏油路1.5公里，宽4米，每公里造价40万元，小计60万元。3.安装公共照明路灯150盏，6米高，60瓦，每盏2800元，小计42万元。</t>
  </si>
  <si>
    <t>阿克萨来乡人民政府</t>
  </si>
  <si>
    <t>雷飞</t>
  </si>
  <si>
    <t>项目建设完成后，有效改善村容村貌，营造干净、整洁的农村环境，加强精神文明建设，打造现代化农村生活环境。</t>
  </si>
  <si>
    <t>打造三区分离人居环境示范居住区，助力和美乡村建设。</t>
  </si>
  <si>
    <t>LTX2024055</t>
  </si>
  <si>
    <t>群巴克镇防渗渠建设项目</t>
  </si>
  <si>
    <t>农田水利基础设施</t>
  </si>
  <si>
    <t>迪那尔村</t>
  </si>
  <si>
    <t>项目总投资64万元，修建防渗渠800米，从迪那尔村二组到园艺场社区一组，渠道采用矩形断面（尺寸0.9*0.9m），防渗型式采用C40整体装配式砼矩形渠，项目资金64万元。</t>
  </si>
  <si>
    <t>km</t>
  </si>
  <si>
    <t>通过高效用水，提升农业林果业生产水平，有效增加群众生产经营性收入，受益群众50户。</t>
  </si>
  <si>
    <t>项目建成后能够解决基本农户农田、果园灌溉用水需求，节约水资源，解决园艺场社区7000亩土地长期采用地下水灌溉的问题提，升灌溉效率，降低农户用水成本，为农业林果业提质增效提供保障。</t>
  </si>
  <si>
    <t>LTX2024076</t>
  </si>
  <si>
    <t>铁热克巴扎乡托乎拉村乡村旅游基础设施建设项目</t>
  </si>
  <si>
    <t>乡村旅游基础设施</t>
  </si>
  <si>
    <t>托乎拉村</t>
  </si>
  <si>
    <t>投入资金50万元，在托乎拉村3组新建公厕1座及配套附属设施10万元、公共照明设施30盏9万元、消防设备2万元、对村组巷道路面隐患进行翻新改造16万元。渠道清理修复2公里13万元。</t>
  </si>
  <si>
    <t>该项目建成后，将有效提升农村乡村旅游服务水平，完善文旅基础设施短板，改善农民生活条件，促进文旅经济发展，资产归村集体所有。</t>
  </si>
  <si>
    <t>通过开展文旅基础设施建设，不断改善乡村人居环境、提升群众生活质量。</t>
  </si>
  <si>
    <t>LTX2024078</t>
  </si>
  <si>
    <t>阳霞镇牲畜养殖基地配套设施建设项目</t>
  </si>
  <si>
    <t>养殖业基地基础设施</t>
  </si>
  <si>
    <t>216国道1351公里处以南</t>
  </si>
  <si>
    <t>投入资金200万元，对阳霞镇牲畜养殖项目配套设施进行建设，主要投入资金170万元建设饮水设施管网8.5公里，采用20公分PE管；投入20万建设铁艺围档400米（围档高5米），投入10万元对牛圈斜拉撑、围档、围档门350米进行维修。</t>
  </si>
  <si>
    <t>阳霞镇人民政府</t>
  </si>
  <si>
    <t>符军</t>
  </si>
  <si>
    <t>项目建成后，能够有效解决牲畜养殖基地饮水及道路问题，有利于推进全镇畜牧业发展进程，提高服务能力，促进畜牧业现代化水平，资产归村集体所有。</t>
  </si>
  <si>
    <t>该项目前期已建设3座牛舍共49920平方米，饲料加工车间1座，综合服务室1间，消毒室1间，围栏、大门道路硬化等设施。配套产业基础设施建成后，可极大提升该项目的整体运行，有效提高全镇畜牧业规模化养殖水平，带动产业发展。资产属于哈尔墩村所有，带动阳霞镇畜牧业发展。</t>
  </si>
  <si>
    <t>LTX2024079</t>
  </si>
  <si>
    <t>草湖乡农村污水处理及污水管网建设项目</t>
  </si>
  <si>
    <t>草湖乡英苏村、阿克库木村、阿克提坎村、博斯坦村</t>
  </si>
  <si>
    <t>投入资金410万元，在草湖乡英苏村、阿克库木村、阿克提坎村、博斯坦村新草湖区域东侧居民片区，铺设污水管线12公里300万元，建设检查井270座80万元；建设提升泵站一座30万元。计划接入户数119户，其中脱贫户53户、三类户3户、一般户63户。</t>
  </si>
  <si>
    <t>草湖乡人民政府</t>
  </si>
  <si>
    <t>周明杰</t>
  </si>
  <si>
    <t>该项目建成后，将有效提升农村公共服务水平，完善辖区基础设施短板，改善农民的生产生活条件，方便牧民生产生活，促进经济发展。助力示范乡村建设，并激发脱贫户、监测户的内生动力，不断增强各族群众的幸福感、获得感，受益群众119户。</t>
  </si>
  <si>
    <t>将有效提升农村公共服务水平，完善辖区基础设施短板，改善农民的生产生活条件，方便牧民生产生活，促进经济发展。</t>
  </si>
  <si>
    <t>四、易地搬迁后扶</t>
  </si>
  <si>
    <t>五、巩固三保障成果</t>
  </si>
  <si>
    <t>LTX2024062</t>
  </si>
  <si>
    <t>轮台县“雨露计划”补助项目</t>
  </si>
  <si>
    <t>巩固三保障成果</t>
  </si>
  <si>
    <t>享受“雨露计划+”职业教育补助</t>
  </si>
  <si>
    <t>轮台县</t>
  </si>
  <si>
    <t>为全县中职一、二年级，高职一、二、三年级脱贫户、监测户按照每年3000元进行补助，共计420人，共计126万元。</t>
  </si>
  <si>
    <t>人</t>
  </si>
  <si>
    <t>乡村振兴局</t>
  </si>
  <si>
    <t>李金郎</t>
  </si>
  <si>
    <t>补助420名困难学生，每学年3000元。减轻学生上学负担。</t>
  </si>
  <si>
    <t>六、项目管理费</t>
  </si>
  <si>
    <t>七、其他</t>
  </si>
  <si>
    <t>其他</t>
  </si>
  <si>
    <t>困难群众饮用低氟茶</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</si>
</sst>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_ "/>
    <numFmt numFmtId="177" formatCode="0.00_ "/>
  </numFmts>
  <fonts count="39">
    <font>
      <sz val="11"/>
      <color theme="1"/>
      <name val="宋体"/>
      <charset val="134"/>
      <scheme val="minor"/>
    </font>
    <font>
      <b/>
      <sz val="28"/>
      <color theme="1"/>
      <name val="方正小标宋_GBK"/>
      <charset val="134"/>
    </font>
    <font>
      <b/>
      <sz val="12"/>
      <color theme="1"/>
      <name val="宋体"/>
      <charset val="134"/>
      <scheme val="minor"/>
    </font>
    <font>
      <sz val="12"/>
      <color theme="1"/>
      <name val="宋体"/>
      <charset val="134"/>
      <scheme val="minor"/>
    </font>
    <font>
      <b/>
      <sz val="12"/>
      <color theme="1"/>
      <name val="黑体"/>
      <charset val="134"/>
    </font>
    <font>
      <sz val="12"/>
      <color theme="1"/>
      <name val="黑体"/>
      <charset val="134"/>
    </font>
    <font>
      <b/>
      <sz val="14"/>
      <color theme="1"/>
      <name val="方正黑体_GBK"/>
      <charset val="134"/>
    </font>
    <font>
      <sz val="14"/>
      <color theme="1"/>
      <name val="宋体"/>
      <charset val="134"/>
      <scheme val="minor"/>
    </font>
    <font>
      <sz val="14"/>
      <name val="宋体"/>
      <charset val="134"/>
    </font>
    <font>
      <sz val="14"/>
      <name val="宋体"/>
      <charset val="134"/>
      <scheme val="minor"/>
    </font>
    <font>
      <sz val="14"/>
      <color theme="1"/>
      <name val="Times New Roman"/>
      <charset val="134"/>
    </font>
    <font>
      <b/>
      <sz val="14"/>
      <name val="方正黑体_GBK"/>
      <charset val="134"/>
    </font>
    <font>
      <sz val="16"/>
      <name val="宋体"/>
      <charset val="134"/>
      <scheme val="minor"/>
    </font>
    <font>
      <b/>
      <sz val="11"/>
      <color theme="1"/>
      <name val="黑体"/>
      <charset val="134"/>
    </font>
    <font>
      <b/>
      <sz val="14"/>
      <name val="宋体"/>
      <charset val="134"/>
      <scheme val="minor"/>
    </font>
    <font>
      <b/>
      <sz val="14"/>
      <color theme="1"/>
      <name val="黑体"/>
      <charset val="134"/>
    </font>
    <font>
      <sz val="14"/>
      <name val="宋体"/>
      <charset val="134"/>
      <scheme val="major"/>
    </font>
    <font>
      <sz val="11"/>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2"/>
      <name val="宋体"/>
      <charset val="134"/>
    </font>
    <font>
      <sz val="14"/>
      <color rgb="FFFF0000"/>
      <name val="宋体"/>
      <charset val="134"/>
    </font>
  </fonts>
  <fills count="33">
    <fill>
      <patternFill patternType="none"/>
    </fill>
    <fill>
      <patternFill patternType="gray125"/>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21" fillId="12" borderId="0" applyNumberFormat="0" applyBorder="0" applyAlignment="0" applyProtection="0">
      <alignment vertical="center"/>
    </xf>
    <xf numFmtId="0" fontId="32" fillId="1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9" borderId="0" applyNumberFormat="0" applyBorder="0" applyAlignment="0" applyProtection="0">
      <alignment vertical="center"/>
    </xf>
    <xf numFmtId="0" fontId="24" fillId="6" borderId="0" applyNumberFormat="0" applyBorder="0" applyAlignment="0" applyProtection="0">
      <alignment vertical="center"/>
    </xf>
    <xf numFmtId="43" fontId="0" fillId="0" borderId="0" applyFont="0" applyFill="0" applyBorder="0" applyAlignment="0" applyProtection="0">
      <alignment vertical="center"/>
    </xf>
    <xf numFmtId="0" fontId="18" fillId="19"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5" borderId="13" applyNumberFormat="0" applyFont="0" applyAlignment="0" applyProtection="0">
      <alignment vertical="center"/>
    </xf>
    <xf numFmtId="0" fontId="18" fillId="14"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11" applyNumberFormat="0" applyFill="0" applyAlignment="0" applyProtection="0">
      <alignment vertical="center"/>
    </xf>
    <xf numFmtId="0" fontId="34" fillId="0" borderId="11" applyNumberFormat="0" applyFill="0" applyAlignment="0" applyProtection="0">
      <alignment vertical="center"/>
    </xf>
    <xf numFmtId="0" fontId="18" fillId="10" borderId="0" applyNumberFormat="0" applyBorder="0" applyAlignment="0" applyProtection="0">
      <alignment vertical="center"/>
    </xf>
    <xf numFmtId="0" fontId="22" fillId="0" borderId="15" applyNumberFormat="0" applyFill="0" applyAlignment="0" applyProtection="0">
      <alignment vertical="center"/>
    </xf>
    <xf numFmtId="0" fontId="18" fillId="23" borderId="0" applyNumberFormat="0" applyBorder="0" applyAlignment="0" applyProtection="0">
      <alignment vertical="center"/>
    </xf>
    <xf numFmtId="0" fontId="19" fillId="4" borderId="8" applyNumberFormat="0" applyAlignment="0" applyProtection="0">
      <alignment vertical="center"/>
    </xf>
    <xf numFmtId="0" fontId="29" fillId="4" borderId="12" applyNumberFormat="0" applyAlignment="0" applyProtection="0">
      <alignment vertical="center"/>
    </xf>
    <xf numFmtId="0" fontId="25" fillId="8" borderId="9" applyNumberFormat="0" applyAlignment="0" applyProtection="0">
      <alignment vertical="center"/>
    </xf>
    <xf numFmtId="0" fontId="21" fillId="25" borderId="0" applyNumberFormat="0" applyBorder="0" applyAlignment="0" applyProtection="0">
      <alignment vertical="center"/>
    </xf>
    <xf numFmtId="0" fontId="18" fillId="17" borderId="0" applyNumberFormat="0" applyBorder="0" applyAlignment="0" applyProtection="0">
      <alignment vertical="center"/>
    </xf>
    <xf numFmtId="0" fontId="27" fillId="0" borderId="10" applyNumberFormat="0" applyFill="0" applyAlignment="0" applyProtection="0">
      <alignment vertical="center"/>
    </xf>
    <xf numFmtId="0" fontId="33" fillId="0" borderId="14" applyNumberFormat="0" applyFill="0" applyAlignment="0" applyProtection="0">
      <alignment vertical="center"/>
    </xf>
    <xf numFmtId="0" fontId="35" fillId="21" borderId="0" applyNumberFormat="0" applyBorder="0" applyAlignment="0" applyProtection="0">
      <alignment vertical="center"/>
    </xf>
    <xf numFmtId="0" fontId="31" fillId="13" borderId="0" applyNumberFormat="0" applyBorder="0" applyAlignment="0" applyProtection="0">
      <alignment vertical="center"/>
    </xf>
    <xf numFmtId="0" fontId="21" fillId="26" borderId="0" applyNumberFormat="0" applyBorder="0" applyAlignment="0" applyProtection="0">
      <alignment vertical="center"/>
    </xf>
    <xf numFmtId="0" fontId="18" fillId="3" borderId="0" applyNumberFormat="0" applyBorder="0" applyAlignment="0" applyProtection="0">
      <alignment vertical="center"/>
    </xf>
    <xf numFmtId="0" fontId="21" fillId="11" borderId="0" applyNumberFormat="0" applyBorder="0" applyAlignment="0" applyProtection="0">
      <alignment vertical="center"/>
    </xf>
    <xf numFmtId="0" fontId="21" fillId="7" borderId="0" applyNumberFormat="0" applyBorder="0" applyAlignment="0" applyProtection="0">
      <alignment vertical="center"/>
    </xf>
    <xf numFmtId="0" fontId="21" fillId="20" borderId="0" applyNumberFormat="0" applyBorder="0" applyAlignment="0" applyProtection="0">
      <alignment vertical="center"/>
    </xf>
    <xf numFmtId="0" fontId="21" fillId="5" borderId="0" applyNumberFormat="0" applyBorder="0" applyAlignment="0" applyProtection="0">
      <alignment vertical="center"/>
    </xf>
    <xf numFmtId="0" fontId="18" fillId="2" borderId="0" applyNumberFormat="0" applyBorder="0" applyAlignment="0" applyProtection="0">
      <alignment vertical="center"/>
    </xf>
    <xf numFmtId="0" fontId="18" fillId="28" borderId="0" applyNumberFormat="0" applyBorder="0" applyAlignment="0" applyProtection="0">
      <alignment vertical="center"/>
    </xf>
    <xf numFmtId="0" fontId="21" fillId="24"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18" fillId="18" borderId="0" applyNumberFormat="0" applyBorder="0" applyAlignment="0" applyProtection="0">
      <alignment vertical="center"/>
    </xf>
    <xf numFmtId="0" fontId="18" fillId="27" borderId="0" applyNumberFormat="0" applyBorder="0" applyAlignment="0" applyProtection="0">
      <alignment vertical="center"/>
    </xf>
    <xf numFmtId="0" fontId="21" fillId="29" borderId="0" applyNumberFormat="0" applyBorder="0" applyAlignment="0" applyProtection="0">
      <alignment vertical="center"/>
    </xf>
    <xf numFmtId="0" fontId="18" fillId="22" borderId="0" applyNumberFormat="0" applyBorder="0" applyAlignment="0" applyProtection="0">
      <alignment vertical="center"/>
    </xf>
    <xf numFmtId="0" fontId="37" fillId="0" borderId="0">
      <alignment vertical="center"/>
    </xf>
  </cellStyleXfs>
  <cellXfs count="62">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vertical="center" wrapText="1"/>
    </xf>
    <xf numFmtId="0" fontId="1"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7" fillId="0" borderId="1" xfId="0" applyFont="1" applyFill="1" applyBorder="1">
      <alignment vertical="center"/>
    </xf>
    <xf numFmtId="0" fontId="11" fillId="0" borderId="5" xfId="0" applyFont="1" applyFill="1" applyBorder="1" applyAlignment="1" applyProtection="1">
      <alignment horizontal="center" vertical="center" wrapText="1"/>
      <protection locked="0"/>
    </xf>
    <xf numFmtId="0" fontId="11" fillId="0" borderId="6"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1"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7" fillId="0" borderId="0" xfId="49" applyFont="1" applyFill="1" applyBorder="1" applyAlignment="1">
      <alignment horizontal="center" vertical="center"/>
    </xf>
    <xf numFmtId="0" fontId="7" fillId="0" borderId="0" xfId="0" applyFont="1" applyFill="1" applyBorder="1" applyAlignment="1">
      <alignment horizontal="center" vertical="center"/>
    </xf>
    <xf numFmtId="0" fontId="13" fillId="0" borderId="1" xfId="0" applyFont="1" applyFill="1" applyBorder="1" applyAlignment="1">
      <alignment horizontal="center" vertical="center" wrapText="1"/>
    </xf>
    <xf numFmtId="10" fontId="0" fillId="0" borderId="1" xfId="0" applyNumberFormat="1" applyFill="1" applyBorder="1" applyAlignment="1" applyProtection="1">
      <alignment horizontal="left" vertical="center" wrapText="1"/>
      <protection locked="0"/>
    </xf>
    <xf numFmtId="0" fontId="8" fillId="0" borderId="1" xfId="0" applyNumberFormat="1" applyFont="1" applyFill="1" applyBorder="1" applyAlignment="1" applyProtection="1">
      <alignment vertical="center" wrapText="1"/>
      <protection locked="0"/>
    </xf>
    <xf numFmtId="0" fontId="9" fillId="0" borderId="1" xfId="0" applyNumberFormat="1" applyFont="1" applyFill="1" applyBorder="1" applyAlignment="1" applyProtection="1">
      <alignment vertical="center" wrapText="1"/>
      <protection locked="0"/>
    </xf>
    <xf numFmtId="176" fontId="8" fillId="0" borderId="1" xfId="0" applyNumberFormat="1" applyFont="1" applyFill="1" applyBorder="1" applyAlignment="1" applyProtection="1">
      <alignment horizontal="center" vertical="center" wrapText="1"/>
      <protection locked="0"/>
    </xf>
    <xf numFmtId="10" fontId="9" fillId="0" borderId="1" xfId="0" applyNumberFormat="1" applyFont="1" applyFill="1" applyBorder="1" applyAlignment="1" applyProtection="1">
      <alignment horizontal="left" vertical="center" wrapText="1"/>
      <protection locked="0"/>
    </xf>
    <xf numFmtId="0" fontId="7" fillId="0" borderId="1" xfId="0" applyFont="1" applyFill="1" applyBorder="1" applyAlignment="1">
      <alignment vertical="center" wrapText="1"/>
    </xf>
    <xf numFmtId="0" fontId="9" fillId="0" borderId="1" xfId="0" applyNumberFormat="1" applyFont="1" applyFill="1" applyBorder="1" applyAlignment="1">
      <alignment vertical="center" wrapText="1"/>
    </xf>
    <xf numFmtId="0" fontId="9" fillId="0" borderId="1" xfId="0" applyNumberFormat="1" applyFont="1" applyFill="1" applyBorder="1" applyAlignment="1" applyProtection="1">
      <alignment horizontal="center" vertical="center" wrapText="1"/>
      <protection locked="0"/>
    </xf>
    <xf numFmtId="0" fontId="14" fillId="0" borderId="1" xfId="0" applyNumberFormat="1" applyFont="1" applyFill="1" applyBorder="1" applyAlignment="1" applyProtection="1">
      <alignment vertical="center" wrapText="1"/>
      <protection locked="0"/>
    </xf>
    <xf numFmtId="0" fontId="15" fillId="0" borderId="1" xfId="0" applyFont="1" applyFill="1" applyBorder="1" applyAlignment="1">
      <alignment horizontal="center" vertical="center" wrapText="1"/>
    </xf>
    <xf numFmtId="0" fontId="9" fillId="0" borderId="1" xfId="0" applyFont="1" applyFill="1" applyBorder="1" applyAlignment="1" applyProtection="1">
      <alignment horizontal="left" vertical="center" wrapText="1"/>
      <protection locked="0"/>
    </xf>
    <xf numFmtId="0" fontId="0" fillId="0" borderId="1" xfId="0" applyFill="1" applyBorder="1" applyProtection="1">
      <alignment vertical="center"/>
      <protection locked="0"/>
    </xf>
    <xf numFmtId="0" fontId="16"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left" vertical="center" wrapText="1"/>
      <protection locked="0"/>
    </xf>
    <xf numFmtId="57" fontId="8" fillId="0" borderId="1" xfId="0" applyNumberFormat="1" applyFont="1" applyFill="1" applyBorder="1" applyAlignment="1" applyProtection="1">
      <alignment horizontal="center" vertical="center" wrapText="1"/>
      <protection locked="0"/>
    </xf>
    <xf numFmtId="0" fontId="9" fillId="0" borderId="1" xfId="0" applyFont="1" applyFill="1" applyBorder="1" applyProtection="1">
      <alignment vertical="center"/>
      <protection locked="0"/>
    </xf>
    <xf numFmtId="0" fontId="9" fillId="0" borderId="1" xfId="0" applyNumberFormat="1" applyFont="1" applyFill="1" applyBorder="1" applyAlignment="1" applyProtection="1">
      <alignment horizontal="left" vertical="center" wrapText="1"/>
      <protection locked="0"/>
    </xf>
    <xf numFmtId="0"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7" fontId="9" fillId="0" borderId="1" xfId="0" applyNumberFormat="1" applyFont="1" applyFill="1" applyBorder="1" applyAlignment="1" applyProtection="1">
      <alignment horizontal="left" vertical="center" wrapText="1"/>
      <protection locked="0"/>
    </xf>
    <xf numFmtId="176" fontId="9"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protection locked="0"/>
    </xf>
    <xf numFmtId="0" fontId="14" fillId="0" borderId="1" xfId="0" applyFont="1" applyFill="1" applyBorder="1" applyAlignment="1" applyProtection="1">
      <alignment horizontal="left" vertical="center" wrapText="1"/>
      <protection locked="0"/>
    </xf>
    <xf numFmtId="0" fontId="0" fillId="0" borderId="1" xfId="0" applyFill="1" applyBorder="1" applyAlignment="1" applyProtection="1">
      <alignment horizontal="center" vertical="center"/>
      <protection locked="0"/>
    </xf>
    <xf numFmtId="0" fontId="17" fillId="0" borderId="1" xfId="0"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32"/>
  <sheetViews>
    <sheetView tabSelected="1" zoomScale="70" zoomScaleNormal="70" topLeftCell="K1" workbookViewId="0">
      <selection activeCell="AA2" sqref="AA2:AG2"/>
    </sheetView>
  </sheetViews>
  <sheetFormatPr defaultColWidth="9" defaultRowHeight="14.4"/>
  <cols>
    <col min="1" max="1" width="4.5" style="1" customWidth="1"/>
    <col min="2" max="2" width="10.4537037037037" style="2" customWidth="1"/>
    <col min="3" max="3" width="17.1296296296296" style="2" customWidth="1"/>
    <col min="4" max="4" width="9.77777777777778" style="2" customWidth="1"/>
    <col min="5" max="5" width="9.30555555555556" style="2" customWidth="1"/>
    <col min="6" max="8" width="8.85185185185185" style="2" customWidth="1"/>
    <col min="9" max="9" width="16.8148148148148" style="1" customWidth="1"/>
    <col min="10" max="10" width="59.4166666666667" style="2" customWidth="1"/>
    <col min="11" max="11" width="5.87962962962963" style="2" customWidth="1"/>
    <col min="12" max="12" width="8.67592592592593" style="3" customWidth="1"/>
    <col min="13" max="13" width="10.3796296296296" style="2"/>
    <col min="14" max="14" width="12.8796296296296" style="2"/>
    <col min="15" max="16" width="10.3796296296296" style="2" customWidth="1"/>
    <col min="17" max="17" width="6.62962962962963" style="2" customWidth="1"/>
    <col min="18" max="18" width="9.37962962962963" style="2" customWidth="1"/>
    <col min="19" max="20" width="6.37962962962963" style="2" customWidth="1"/>
    <col min="21" max="21" width="12.0462962962963" style="2" customWidth="1"/>
    <col min="22" max="25" width="6.37962962962963" style="2" customWidth="1"/>
    <col min="26" max="26" width="9" style="2"/>
    <col min="27" max="28" width="9" style="2" customWidth="1"/>
    <col min="29" max="29" width="45.8981481481481" style="2" customWidth="1"/>
    <col min="30" max="30" width="37.2685185185185" style="2" customWidth="1"/>
    <col min="31" max="31" width="15.212962962963" style="2" customWidth="1"/>
    <col min="32" max="32" width="11.4537037037037" style="2" customWidth="1"/>
    <col min="33" max="33" width="7.2037037037037" style="1" customWidth="1"/>
    <col min="34" max="34" width="12.6296296296296" style="2"/>
    <col min="35" max="16384" width="9" style="2"/>
  </cols>
  <sheetData>
    <row r="1" ht="53" customHeight="1" spans="1:33">
      <c r="A1" s="4" t="s">
        <v>0</v>
      </c>
      <c r="B1" s="4"/>
      <c r="C1" s="4"/>
      <c r="D1" s="4"/>
      <c r="E1" s="4"/>
      <c r="F1" s="4"/>
      <c r="G1" s="4"/>
      <c r="H1" s="4"/>
      <c r="I1" s="4"/>
      <c r="J1" s="4"/>
      <c r="K1" s="4"/>
      <c r="L1" s="31"/>
      <c r="M1" s="4"/>
      <c r="N1" s="4"/>
      <c r="O1" s="4"/>
      <c r="P1" s="4"/>
      <c r="Q1" s="4"/>
      <c r="R1" s="4"/>
      <c r="S1" s="4"/>
      <c r="T1" s="4"/>
      <c r="U1" s="4"/>
      <c r="V1" s="4"/>
      <c r="W1" s="4"/>
      <c r="X1" s="4"/>
      <c r="Y1" s="4"/>
      <c r="Z1" s="4"/>
      <c r="AA1" s="4"/>
      <c r="AB1" s="4"/>
      <c r="AC1" s="4"/>
      <c r="AD1" s="4"/>
      <c r="AE1" s="4"/>
      <c r="AF1" s="4"/>
      <c r="AG1" s="4"/>
    </row>
    <row r="2" ht="61" customHeight="1" spans="1:33">
      <c r="A2" s="5" t="s">
        <v>1</v>
      </c>
      <c r="B2" s="6"/>
      <c r="C2" s="6"/>
      <c r="D2" s="6"/>
      <c r="E2" s="6"/>
      <c r="F2" s="7"/>
      <c r="G2" s="7"/>
      <c r="H2" s="7"/>
      <c r="I2" s="7"/>
      <c r="J2" s="7"/>
      <c r="K2" s="7"/>
      <c r="L2" s="32"/>
      <c r="M2" s="7"/>
      <c r="N2" s="33"/>
      <c r="O2" s="34"/>
      <c r="P2" s="34"/>
      <c r="Q2" s="34"/>
      <c r="R2" s="7"/>
      <c r="S2" s="7"/>
      <c r="T2" s="7"/>
      <c r="U2" s="7"/>
      <c r="V2" s="7"/>
      <c r="W2" s="7"/>
      <c r="X2" s="7"/>
      <c r="Y2" s="7"/>
      <c r="Z2" s="7"/>
      <c r="AA2" s="5"/>
      <c r="AB2" s="5"/>
      <c r="AC2" s="5"/>
      <c r="AD2" s="5"/>
      <c r="AE2" s="5"/>
      <c r="AF2" s="5"/>
      <c r="AG2" s="5"/>
    </row>
    <row r="3" ht="22" customHeight="1" spans="1:33">
      <c r="A3" s="8" t="s">
        <v>2</v>
      </c>
      <c r="B3" s="8" t="s">
        <v>3</v>
      </c>
      <c r="C3" s="8" t="s">
        <v>4</v>
      </c>
      <c r="D3" s="8" t="s">
        <v>5</v>
      </c>
      <c r="E3" s="8" t="s">
        <v>6</v>
      </c>
      <c r="F3" s="8" t="s">
        <v>7</v>
      </c>
      <c r="G3" s="9" t="s">
        <v>8</v>
      </c>
      <c r="H3" s="9" t="s">
        <v>9</v>
      </c>
      <c r="I3" s="8" t="s">
        <v>10</v>
      </c>
      <c r="J3" s="8" t="s">
        <v>11</v>
      </c>
      <c r="K3" s="8" t="s">
        <v>12</v>
      </c>
      <c r="L3" s="8" t="s">
        <v>13</v>
      </c>
      <c r="M3" s="8" t="s">
        <v>14</v>
      </c>
      <c r="N3" s="8"/>
      <c r="O3" s="8"/>
      <c r="P3" s="8"/>
      <c r="Q3" s="8"/>
      <c r="R3" s="8"/>
      <c r="S3" s="8"/>
      <c r="T3" s="8"/>
      <c r="U3" s="8"/>
      <c r="V3" s="8"/>
      <c r="W3" s="8"/>
      <c r="X3" s="8"/>
      <c r="Y3" s="8"/>
      <c r="Z3" s="8" t="s">
        <v>15</v>
      </c>
      <c r="AA3" s="8" t="s">
        <v>16</v>
      </c>
      <c r="AB3" s="9" t="s">
        <v>17</v>
      </c>
      <c r="AC3" s="8" t="s">
        <v>18</v>
      </c>
      <c r="AD3" s="9" t="s">
        <v>19</v>
      </c>
      <c r="AE3" s="8" t="s">
        <v>20</v>
      </c>
      <c r="AF3" s="8" t="s">
        <v>21</v>
      </c>
      <c r="AG3" s="12" t="s">
        <v>22</v>
      </c>
    </row>
    <row r="4" ht="20" customHeight="1" spans="1:33">
      <c r="A4" s="8"/>
      <c r="B4" s="8"/>
      <c r="C4" s="8"/>
      <c r="D4" s="8"/>
      <c r="E4" s="8"/>
      <c r="F4" s="8"/>
      <c r="G4" s="10"/>
      <c r="H4" s="10"/>
      <c r="I4" s="8"/>
      <c r="J4" s="8"/>
      <c r="K4" s="8"/>
      <c r="L4" s="8"/>
      <c r="M4" s="8" t="s">
        <v>23</v>
      </c>
      <c r="N4" s="8" t="s">
        <v>24</v>
      </c>
      <c r="O4" s="8"/>
      <c r="P4" s="8"/>
      <c r="Q4" s="8"/>
      <c r="R4" s="8"/>
      <c r="S4" s="8"/>
      <c r="T4" s="8"/>
      <c r="U4" s="8"/>
      <c r="V4" s="9" t="s">
        <v>25</v>
      </c>
      <c r="W4" s="8" t="s">
        <v>26</v>
      </c>
      <c r="X4" s="9" t="s">
        <v>27</v>
      </c>
      <c r="Y4" s="8" t="s">
        <v>28</v>
      </c>
      <c r="Z4" s="8"/>
      <c r="AA4" s="8"/>
      <c r="AB4" s="10"/>
      <c r="AC4" s="8"/>
      <c r="AD4" s="10"/>
      <c r="AE4" s="8"/>
      <c r="AF4" s="8"/>
      <c r="AG4" s="12"/>
    </row>
    <row r="5" ht="107" customHeight="1" spans="1:33">
      <c r="A5" s="8"/>
      <c r="B5" s="8"/>
      <c r="C5" s="8"/>
      <c r="D5" s="8"/>
      <c r="E5" s="8"/>
      <c r="F5" s="8"/>
      <c r="G5" s="11"/>
      <c r="H5" s="11"/>
      <c r="I5" s="8"/>
      <c r="J5" s="8"/>
      <c r="K5" s="8"/>
      <c r="L5" s="8"/>
      <c r="M5" s="8"/>
      <c r="N5" s="8" t="s">
        <v>29</v>
      </c>
      <c r="O5" s="35" t="s">
        <v>30</v>
      </c>
      <c r="P5" s="8" t="s">
        <v>31</v>
      </c>
      <c r="Q5" s="8" t="s">
        <v>32</v>
      </c>
      <c r="R5" s="35" t="s">
        <v>33</v>
      </c>
      <c r="S5" s="35" t="s">
        <v>34</v>
      </c>
      <c r="T5" s="35" t="s">
        <v>35</v>
      </c>
      <c r="U5" s="45" t="s">
        <v>36</v>
      </c>
      <c r="V5" s="11"/>
      <c r="W5" s="8"/>
      <c r="X5" s="11"/>
      <c r="Y5" s="8"/>
      <c r="Z5" s="8"/>
      <c r="AA5" s="8"/>
      <c r="AB5" s="11"/>
      <c r="AC5" s="8"/>
      <c r="AD5" s="11"/>
      <c r="AE5" s="8"/>
      <c r="AF5" s="8"/>
      <c r="AG5" s="12"/>
    </row>
    <row r="6" ht="30" customHeight="1" spans="1:33">
      <c r="A6" s="12" t="s">
        <v>23</v>
      </c>
      <c r="B6" s="12"/>
      <c r="C6" s="12"/>
      <c r="D6" s="12">
        <f>D7+D27+D29+D31+D14+D16</f>
        <v>15</v>
      </c>
      <c r="E6" s="12"/>
      <c r="F6" s="12"/>
      <c r="G6" s="12"/>
      <c r="H6" s="12"/>
      <c r="I6" s="12"/>
      <c r="J6" s="12"/>
      <c r="K6" s="12"/>
      <c r="L6" s="12"/>
      <c r="M6" s="12">
        <f t="shared" ref="M6:W6" si="0">M7+M14+M16+M25+M27+M29+M31</f>
        <v>3457</v>
      </c>
      <c r="N6" s="12">
        <f t="shared" si="0"/>
        <v>3457</v>
      </c>
      <c r="O6" s="12">
        <f t="shared" si="0"/>
        <v>0</v>
      </c>
      <c r="P6" s="12">
        <f t="shared" si="0"/>
        <v>0</v>
      </c>
      <c r="Q6" s="12">
        <f t="shared" si="0"/>
        <v>0</v>
      </c>
      <c r="R6" s="12">
        <f t="shared" si="0"/>
        <v>0</v>
      </c>
      <c r="S6" s="12">
        <f t="shared" si="0"/>
        <v>0</v>
      </c>
      <c r="T6" s="12">
        <f t="shared" si="0"/>
        <v>0</v>
      </c>
      <c r="U6" s="12">
        <f t="shared" si="0"/>
        <v>3457</v>
      </c>
      <c r="V6" s="12">
        <f t="shared" si="0"/>
        <v>0</v>
      </c>
      <c r="W6" s="12">
        <f t="shared" si="0"/>
        <v>0</v>
      </c>
      <c r="X6" s="12"/>
      <c r="Y6" s="12">
        <f>Y7+Y14+Y16+Y25+Y27+Y29+Y31</f>
        <v>0</v>
      </c>
      <c r="Z6" s="12"/>
      <c r="AA6" s="12"/>
      <c r="AB6" s="12"/>
      <c r="AC6" s="12"/>
      <c r="AD6" s="12"/>
      <c r="AE6" s="12"/>
      <c r="AF6" s="12"/>
      <c r="AG6" s="12"/>
    </row>
    <row r="7" ht="30" customHeight="1" spans="1:33">
      <c r="A7" s="13" t="s">
        <v>37</v>
      </c>
      <c r="B7" s="14"/>
      <c r="C7" s="14"/>
      <c r="D7" s="15">
        <v>6</v>
      </c>
      <c r="E7" s="16"/>
      <c r="F7" s="16"/>
      <c r="G7" s="16"/>
      <c r="H7" s="16"/>
      <c r="I7" s="16"/>
      <c r="J7" s="36"/>
      <c r="K7" s="16"/>
      <c r="L7" s="16"/>
      <c r="M7" s="16">
        <f>SUM(M8:M13)</f>
        <v>918</v>
      </c>
      <c r="N7" s="16">
        <f>SUM(N8:N13)</f>
        <v>918</v>
      </c>
      <c r="O7" s="16">
        <f>SUM(O8:O13)</f>
        <v>0</v>
      </c>
      <c r="P7" s="16">
        <f t="shared" ref="P7:Y7" si="1">SUM(P8:P13)</f>
        <v>0</v>
      </c>
      <c r="Q7" s="16">
        <f t="shared" si="1"/>
        <v>0</v>
      </c>
      <c r="R7" s="16">
        <f t="shared" si="1"/>
        <v>0</v>
      </c>
      <c r="S7" s="16">
        <f t="shared" si="1"/>
        <v>0</v>
      </c>
      <c r="T7" s="16">
        <f t="shared" si="1"/>
        <v>0</v>
      </c>
      <c r="U7" s="16">
        <f t="shared" si="1"/>
        <v>918</v>
      </c>
      <c r="V7" s="16">
        <f t="shared" si="1"/>
        <v>0</v>
      </c>
      <c r="W7" s="16">
        <f t="shared" si="1"/>
        <v>0</v>
      </c>
      <c r="X7" s="16">
        <f t="shared" si="1"/>
        <v>0</v>
      </c>
      <c r="Y7" s="16">
        <f t="shared" si="1"/>
        <v>0</v>
      </c>
      <c r="Z7" s="47"/>
      <c r="AA7" s="47"/>
      <c r="AB7" s="47"/>
      <c r="AC7" s="47"/>
      <c r="AD7" s="47"/>
      <c r="AE7" s="47"/>
      <c r="AF7" s="47"/>
      <c r="AG7" s="60"/>
    </row>
    <row r="8" ht="111" customHeight="1" spans="1:33">
      <c r="A8" s="17">
        <v>1</v>
      </c>
      <c r="B8" s="18" t="s">
        <v>38</v>
      </c>
      <c r="C8" s="18" t="s">
        <v>39</v>
      </c>
      <c r="D8" s="19" t="s">
        <v>40</v>
      </c>
      <c r="E8" s="19" t="s">
        <v>41</v>
      </c>
      <c r="F8" s="19" t="s">
        <v>42</v>
      </c>
      <c r="G8" s="20">
        <v>2024.03</v>
      </c>
      <c r="H8" s="20" t="s">
        <v>43</v>
      </c>
      <c r="I8" s="18" t="s">
        <v>44</v>
      </c>
      <c r="J8" s="37" t="s">
        <v>45</v>
      </c>
      <c r="K8" s="18" t="s">
        <v>46</v>
      </c>
      <c r="L8" s="18">
        <v>100000</v>
      </c>
      <c r="M8" s="17">
        <f t="shared" ref="M8:M13" si="2">SUM(N8)</f>
        <v>30</v>
      </c>
      <c r="N8" s="17">
        <f t="shared" ref="N8:N13" si="3">SUM(O8:Y8)</f>
        <v>30</v>
      </c>
      <c r="O8" s="18"/>
      <c r="P8" s="17"/>
      <c r="Q8" s="17"/>
      <c r="R8" s="17"/>
      <c r="S8" s="17"/>
      <c r="T8" s="17"/>
      <c r="U8" s="17">
        <v>30</v>
      </c>
      <c r="V8" s="17"/>
      <c r="W8" s="17"/>
      <c r="X8" s="17"/>
      <c r="Y8" s="17"/>
      <c r="Z8" s="18" t="s">
        <v>44</v>
      </c>
      <c r="AA8" s="48" t="s">
        <v>47</v>
      </c>
      <c r="AB8" s="48">
        <v>30</v>
      </c>
      <c r="AC8" s="49" t="s">
        <v>48</v>
      </c>
      <c r="AD8" s="49" t="s">
        <v>49</v>
      </c>
      <c r="AE8" s="50">
        <v>45231</v>
      </c>
      <c r="AF8" s="17" t="s">
        <v>50</v>
      </c>
      <c r="AG8" s="61"/>
    </row>
    <row r="9" ht="264" customHeight="1" spans="1:33">
      <c r="A9" s="17">
        <v>2</v>
      </c>
      <c r="B9" s="18" t="s">
        <v>51</v>
      </c>
      <c r="C9" s="18" t="s">
        <v>52</v>
      </c>
      <c r="D9" s="18" t="s">
        <v>40</v>
      </c>
      <c r="E9" s="18" t="s">
        <v>41</v>
      </c>
      <c r="F9" s="18" t="s">
        <v>42</v>
      </c>
      <c r="G9" s="20">
        <v>2024.03</v>
      </c>
      <c r="H9" s="20" t="s">
        <v>43</v>
      </c>
      <c r="I9" s="18" t="s">
        <v>53</v>
      </c>
      <c r="J9" s="37" t="s">
        <v>54</v>
      </c>
      <c r="K9" s="18" t="s">
        <v>55</v>
      </c>
      <c r="L9" s="18">
        <v>950</v>
      </c>
      <c r="M9" s="17">
        <f t="shared" si="2"/>
        <v>280</v>
      </c>
      <c r="N9" s="17">
        <f t="shared" si="3"/>
        <v>280</v>
      </c>
      <c r="O9" s="18"/>
      <c r="P9" s="17"/>
      <c r="Q9" s="18"/>
      <c r="R9" s="17"/>
      <c r="S9" s="17"/>
      <c r="T9" s="17"/>
      <c r="U9" s="17">
        <v>280</v>
      </c>
      <c r="V9" s="17"/>
      <c r="W9" s="17"/>
      <c r="X9" s="17"/>
      <c r="Y9" s="17"/>
      <c r="Z9" s="18" t="s">
        <v>56</v>
      </c>
      <c r="AA9" s="18" t="s">
        <v>57</v>
      </c>
      <c r="AB9" s="18">
        <v>12</v>
      </c>
      <c r="AC9" s="49" t="s">
        <v>58</v>
      </c>
      <c r="AD9" s="49" t="s">
        <v>59</v>
      </c>
      <c r="AE9" s="50">
        <v>45231</v>
      </c>
      <c r="AF9" s="17" t="s">
        <v>50</v>
      </c>
      <c r="AG9" s="61"/>
    </row>
    <row r="10" ht="155" customHeight="1" spans="1:33">
      <c r="A10" s="17">
        <v>3</v>
      </c>
      <c r="B10" s="18" t="s">
        <v>60</v>
      </c>
      <c r="C10" s="18" t="s">
        <v>61</v>
      </c>
      <c r="D10" s="18" t="s">
        <v>40</v>
      </c>
      <c r="E10" s="18" t="s">
        <v>62</v>
      </c>
      <c r="F10" s="18" t="s">
        <v>42</v>
      </c>
      <c r="G10" s="20">
        <v>2024.03</v>
      </c>
      <c r="H10" s="20" t="s">
        <v>43</v>
      </c>
      <c r="I10" s="18" t="s">
        <v>63</v>
      </c>
      <c r="J10" s="38" t="s">
        <v>64</v>
      </c>
      <c r="K10" s="18" t="s">
        <v>65</v>
      </c>
      <c r="L10" s="18">
        <v>2000</v>
      </c>
      <c r="M10" s="17">
        <f t="shared" si="2"/>
        <v>450</v>
      </c>
      <c r="N10" s="17">
        <f t="shared" si="3"/>
        <v>450</v>
      </c>
      <c r="O10" s="39"/>
      <c r="P10" s="17"/>
      <c r="Q10" s="18"/>
      <c r="R10" s="17"/>
      <c r="S10" s="17"/>
      <c r="T10" s="17"/>
      <c r="U10" s="17">
        <v>450</v>
      </c>
      <c r="V10" s="17"/>
      <c r="W10" s="17"/>
      <c r="X10" s="17"/>
      <c r="Y10" s="17"/>
      <c r="Z10" s="18" t="s">
        <v>66</v>
      </c>
      <c r="AA10" s="18" t="s">
        <v>67</v>
      </c>
      <c r="AB10" s="18">
        <v>20</v>
      </c>
      <c r="AC10" s="49" t="s">
        <v>68</v>
      </c>
      <c r="AD10" s="49" t="s">
        <v>69</v>
      </c>
      <c r="AE10" s="50">
        <v>45231</v>
      </c>
      <c r="AF10" s="17" t="s">
        <v>50</v>
      </c>
      <c r="AG10" s="61"/>
    </row>
    <row r="11" ht="99" customHeight="1" spans="1:33">
      <c r="A11" s="17">
        <v>4</v>
      </c>
      <c r="B11" s="18" t="s">
        <v>70</v>
      </c>
      <c r="C11" s="18" t="s">
        <v>71</v>
      </c>
      <c r="D11" s="18" t="s">
        <v>40</v>
      </c>
      <c r="E11" s="18" t="s">
        <v>72</v>
      </c>
      <c r="F11" s="18" t="s">
        <v>42</v>
      </c>
      <c r="G11" s="20">
        <v>2024.03</v>
      </c>
      <c r="H11" s="20" t="s">
        <v>43</v>
      </c>
      <c r="I11" s="18" t="s">
        <v>73</v>
      </c>
      <c r="J11" s="37" t="s">
        <v>74</v>
      </c>
      <c r="K11" s="18" t="s">
        <v>75</v>
      </c>
      <c r="L11" s="18">
        <v>1</v>
      </c>
      <c r="M11" s="17">
        <f t="shared" si="2"/>
        <v>50</v>
      </c>
      <c r="N11" s="17">
        <f t="shared" si="3"/>
        <v>50</v>
      </c>
      <c r="O11" s="39"/>
      <c r="P11" s="17"/>
      <c r="Q11" s="18"/>
      <c r="R11" s="17"/>
      <c r="S11" s="17"/>
      <c r="T11" s="17"/>
      <c r="U11" s="17">
        <v>50</v>
      </c>
      <c r="V11" s="17"/>
      <c r="W11" s="17"/>
      <c r="X11" s="17"/>
      <c r="Y11" s="17"/>
      <c r="Z11" s="18" t="s">
        <v>76</v>
      </c>
      <c r="AA11" s="18" t="s">
        <v>77</v>
      </c>
      <c r="AB11" s="18">
        <v>5</v>
      </c>
      <c r="AC11" s="49" t="s">
        <v>78</v>
      </c>
      <c r="AD11" s="49" t="s">
        <v>79</v>
      </c>
      <c r="AE11" s="50">
        <v>45231</v>
      </c>
      <c r="AF11" s="17" t="s">
        <v>50</v>
      </c>
      <c r="AG11" s="61"/>
    </row>
    <row r="12" ht="148" customHeight="1" spans="1:33">
      <c r="A12" s="17">
        <v>5</v>
      </c>
      <c r="B12" s="18" t="s">
        <v>80</v>
      </c>
      <c r="C12" s="18" t="s">
        <v>81</v>
      </c>
      <c r="D12" s="18" t="s">
        <v>40</v>
      </c>
      <c r="E12" s="18" t="s">
        <v>82</v>
      </c>
      <c r="F12" s="18" t="s">
        <v>42</v>
      </c>
      <c r="G12" s="20">
        <v>2024.03</v>
      </c>
      <c r="H12" s="20" t="s">
        <v>43</v>
      </c>
      <c r="I12" s="18" t="s">
        <v>83</v>
      </c>
      <c r="J12" s="37" t="s">
        <v>84</v>
      </c>
      <c r="K12" s="18" t="s">
        <v>85</v>
      </c>
      <c r="L12" s="18">
        <v>20</v>
      </c>
      <c r="M12" s="17">
        <f t="shared" si="2"/>
        <v>98</v>
      </c>
      <c r="N12" s="17">
        <f t="shared" si="3"/>
        <v>98</v>
      </c>
      <c r="O12" s="39"/>
      <c r="P12" s="17"/>
      <c r="Q12" s="18"/>
      <c r="R12" s="17"/>
      <c r="S12" s="17"/>
      <c r="T12" s="17"/>
      <c r="U12" s="17">
        <v>98</v>
      </c>
      <c r="V12" s="17"/>
      <c r="W12" s="17"/>
      <c r="X12" s="17"/>
      <c r="Y12" s="18"/>
      <c r="Z12" s="18" t="s">
        <v>86</v>
      </c>
      <c r="AA12" s="18" t="s">
        <v>87</v>
      </c>
      <c r="AB12" s="18">
        <v>5</v>
      </c>
      <c r="AC12" s="49" t="s">
        <v>88</v>
      </c>
      <c r="AD12" s="49" t="s">
        <v>89</v>
      </c>
      <c r="AE12" s="50">
        <v>45231</v>
      </c>
      <c r="AF12" s="17" t="s">
        <v>50</v>
      </c>
      <c r="AG12" s="61"/>
    </row>
    <row r="13" ht="88" customHeight="1" spans="1:33">
      <c r="A13" s="17">
        <v>6</v>
      </c>
      <c r="B13" s="18" t="s">
        <v>90</v>
      </c>
      <c r="C13" s="18" t="s">
        <v>91</v>
      </c>
      <c r="D13" s="18" t="s">
        <v>40</v>
      </c>
      <c r="E13" s="18" t="s">
        <v>92</v>
      </c>
      <c r="F13" s="18" t="s">
        <v>42</v>
      </c>
      <c r="G13" s="20">
        <v>2024.03</v>
      </c>
      <c r="H13" s="20" t="s">
        <v>43</v>
      </c>
      <c r="I13" s="18" t="s">
        <v>93</v>
      </c>
      <c r="J13" s="37" t="s">
        <v>94</v>
      </c>
      <c r="K13" s="18" t="s">
        <v>95</v>
      </c>
      <c r="L13" s="18">
        <v>10</v>
      </c>
      <c r="M13" s="17">
        <f t="shared" si="2"/>
        <v>10</v>
      </c>
      <c r="N13" s="17">
        <f t="shared" si="3"/>
        <v>10</v>
      </c>
      <c r="O13" s="39"/>
      <c r="P13" s="17"/>
      <c r="Q13" s="18"/>
      <c r="R13" s="17"/>
      <c r="S13" s="17"/>
      <c r="T13" s="17"/>
      <c r="U13" s="17">
        <v>10</v>
      </c>
      <c r="V13" s="17"/>
      <c r="W13" s="17"/>
      <c r="X13" s="17"/>
      <c r="Y13" s="18"/>
      <c r="Z13" s="18" t="s">
        <v>96</v>
      </c>
      <c r="AA13" s="18" t="s">
        <v>97</v>
      </c>
      <c r="AB13" s="18">
        <v>10</v>
      </c>
      <c r="AC13" s="49" t="s">
        <v>98</v>
      </c>
      <c r="AD13" s="49" t="s">
        <v>99</v>
      </c>
      <c r="AE13" s="50">
        <v>45231</v>
      </c>
      <c r="AF13" s="17" t="s">
        <v>50</v>
      </c>
      <c r="AG13" s="61"/>
    </row>
    <row r="14" ht="60" customHeight="1" spans="1:33">
      <c r="A14" s="21" t="s">
        <v>100</v>
      </c>
      <c r="B14" s="22"/>
      <c r="C14" s="22"/>
      <c r="D14" s="23">
        <v>0</v>
      </c>
      <c r="E14" s="23"/>
      <c r="F14" s="23"/>
      <c r="G14" s="23"/>
      <c r="H14" s="23"/>
      <c r="I14" s="23"/>
      <c r="J14" s="40"/>
      <c r="K14" s="23"/>
      <c r="L14" s="23"/>
      <c r="M14" s="23">
        <v>0</v>
      </c>
      <c r="N14" s="17">
        <v>0</v>
      </c>
      <c r="O14" s="17">
        <v>0</v>
      </c>
      <c r="P14" s="17">
        <f>SUM(P17:P19)</f>
        <v>0</v>
      </c>
      <c r="Q14" s="17">
        <f t="shared" ref="Q14:X14" si="4">SUM(Q17:Q19)</f>
        <v>0</v>
      </c>
      <c r="R14" s="17">
        <f t="shared" si="4"/>
        <v>0</v>
      </c>
      <c r="S14" s="17">
        <f t="shared" si="4"/>
        <v>0</v>
      </c>
      <c r="T14" s="17">
        <f t="shared" si="4"/>
        <v>0</v>
      </c>
      <c r="U14" s="17">
        <v>0</v>
      </c>
      <c r="V14" s="17">
        <f t="shared" si="4"/>
        <v>0</v>
      </c>
      <c r="W14" s="17">
        <f t="shared" si="4"/>
        <v>0</v>
      </c>
      <c r="X14" s="17"/>
      <c r="Y14" s="17">
        <f>SUM(Y17:Y19)</f>
        <v>0</v>
      </c>
      <c r="Z14" s="51"/>
      <c r="AA14" s="51"/>
      <c r="AB14" s="51"/>
      <c r="AC14" s="51"/>
      <c r="AD14" s="51"/>
      <c r="AE14" s="17"/>
      <c r="AF14" s="51"/>
      <c r="AG14" s="61"/>
    </row>
    <row r="15" ht="39" customHeight="1" spans="1:33">
      <c r="A15" s="24"/>
      <c r="B15" s="25"/>
      <c r="C15" s="25"/>
      <c r="D15" s="25"/>
      <c r="E15" s="25"/>
      <c r="F15" s="25"/>
      <c r="G15" s="25"/>
      <c r="H15" s="25"/>
      <c r="I15" s="24"/>
      <c r="J15" s="25"/>
      <c r="K15" s="25"/>
      <c r="L15" s="41"/>
      <c r="M15" s="25"/>
      <c r="N15" s="25"/>
      <c r="O15" s="25"/>
      <c r="P15" s="25"/>
      <c r="Q15" s="25"/>
      <c r="R15" s="25"/>
      <c r="S15" s="25"/>
      <c r="T15" s="25"/>
      <c r="U15" s="25"/>
      <c r="V15" s="25"/>
      <c r="W15" s="25"/>
      <c r="X15" s="25"/>
      <c r="Y15" s="25"/>
      <c r="Z15" s="25"/>
      <c r="AA15" s="25"/>
      <c r="AB15" s="25"/>
      <c r="AC15" s="25"/>
      <c r="AD15" s="25"/>
      <c r="AE15" s="17"/>
      <c r="AF15" s="17"/>
      <c r="AG15" s="61"/>
    </row>
    <row r="16" ht="58" customHeight="1" spans="1:33">
      <c r="A16" s="26" t="s">
        <v>101</v>
      </c>
      <c r="B16" s="27"/>
      <c r="C16" s="28"/>
      <c r="D16" s="29">
        <v>8</v>
      </c>
      <c r="E16" s="23"/>
      <c r="F16" s="23"/>
      <c r="G16" s="23"/>
      <c r="H16" s="23"/>
      <c r="I16" s="23"/>
      <c r="J16" s="40"/>
      <c r="K16" s="23"/>
      <c r="L16" s="23"/>
      <c r="M16" s="23">
        <f t="shared" ref="M16:U16" si="5">SUM(M17:M24)</f>
        <v>2413</v>
      </c>
      <c r="N16" s="23">
        <f t="shared" si="5"/>
        <v>2413</v>
      </c>
      <c r="O16" s="23">
        <f t="shared" si="5"/>
        <v>0</v>
      </c>
      <c r="P16" s="23">
        <f t="shared" si="5"/>
        <v>0</v>
      </c>
      <c r="Q16" s="23">
        <f t="shared" si="5"/>
        <v>0</v>
      </c>
      <c r="R16" s="23">
        <f t="shared" si="5"/>
        <v>0</v>
      </c>
      <c r="S16" s="23">
        <f t="shared" si="5"/>
        <v>0</v>
      </c>
      <c r="T16" s="23">
        <f t="shared" si="5"/>
        <v>0</v>
      </c>
      <c r="U16" s="23">
        <f t="shared" si="5"/>
        <v>2413</v>
      </c>
      <c r="V16" s="23">
        <f>SUM(V17:V23)</f>
        <v>0</v>
      </c>
      <c r="W16" s="23">
        <f>SUM(W17:W23)</f>
        <v>0</v>
      </c>
      <c r="X16" s="23">
        <f>SUM(X17:X23)</f>
        <v>0</v>
      </c>
      <c r="Y16" s="23">
        <f>SUM(Y17:Y23)</f>
        <v>0</v>
      </c>
      <c r="Z16" s="51"/>
      <c r="AA16" s="51"/>
      <c r="AB16" s="51"/>
      <c r="AC16" s="51"/>
      <c r="AD16" s="51"/>
      <c r="AE16" s="17"/>
      <c r="AF16" s="51"/>
      <c r="AG16" s="61"/>
    </row>
    <row r="17" ht="192" customHeight="1" spans="1:33">
      <c r="A17" s="17">
        <v>1</v>
      </c>
      <c r="B17" s="18" t="s">
        <v>102</v>
      </c>
      <c r="C17" s="19" t="s">
        <v>103</v>
      </c>
      <c r="D17" s="19" t="s">
        <v>104</v>
      </c>
      <c r="E17" s="19" t="s">
        <v>105</v>
      </c>
      <c r="F17" s="19" t="s">
        <v>42</v>
      </c>
      <c r="G17" s="20">
        <v>2024.03</v>
      </c>
      <c r="H17" s="20" t="s">
        <v>43</v>
      </c>
      <c r="I17" s="19" t="s">
        <v>106</v>
      </c>
      <c r="J17" s="42" t="s">
        <v>107</v>
      </c>
      <c r="K17" s="19" t="s">
        <v>46</v>
      </c>
      <c r="L17" s="19">
        <v>1</v>
      </c>
      <c r="M17" s="17">
        <f t="shared" ref="M17:M24" si="6">SUM(N17)</f>
        <v>363</v>
      </c>
      <c r="N17" s="17">
        <f t="shared" ref="N17:N24" si="7">SUM(O17:Y17)</f>
        <v>363</v>
      </c>
      <c r="O17" s="43"/>
      <c r="P17" s="23"/>
      <c r="Q17" s="23"/>
      <c r="R17" s="23"/>
      <c r="S17" s="23"/>
      <c r="T17" s="23"/>
      <c r="U17" s="23">
        <v>363</v>
      </c>
      <c r="V17" s="17"/>
      <c r="W17" s="23"/>
      <c r="X17" s="23"/>
      <c r="Y17" s="23"/>
      <c r="Z17" s="43" t="s">
        <v>108</v>
      </c>
      <c r="AA17" s="43" t="s">
        <v>109</v>
      </c>
      <c r="AB17" s="43">
        <v>112</v>
      </c>
      <c r="AC17" s="52" t="s">
        <v>110</v>
      </c>
      <c r="AD17" s="52" t="s">
        <v>111</v>
      </c>
      <c r="AE17" s="50">
        <v>45231</v>
      </c>
      <c r="AF17" s="17" t="s">
        <v>50</v>
      </c>
      <c r="AG17" s="61"/>
    </row>
    <row r="18" ht="233" customHeight="1" spans="1:33">
      <c r="A18" s="17">
        <v>2</v>
      </c>
      <c r="B18" s="18" t="s">
        <v>112</v>
      </c>
      <c r="C18" s="19" t="s">
        <v>113</v>
      </c>
      <c r="D18" s="19" t="s">
        <v>104</v>
      </c>
      <c r="E18" s="19" t="s">
        <v>114</v>
      </c>
      <c r="F18" s="19" t="s">
        <v>42</v>
      </c>
      <c r="G18" s="20">
        <v>2024.03</v>
      </c>
      <c r="H18" s="20" t="s">
        <v>43</v>
      </c>
      <c r="I18" s="19" t="s">
        <v>115</v>
      </c>
      <c r="J18" s="42" t="s">
        <v>116</v>
      </c>
      <c r="K18" s="19" t="s">
        <v>46</v>
      </c>
      <c r="L18" s="19">
        <v>1</v>
      </c>
      <c r="M18" s="17">
        <f t="shared" si="6"/>
        <v>734</v>
      </c>
      <c r="N18" s="17">
        <f t="shared" si="7"/>
        <v>734</v>
      </c>
      <c r="O18" s="43"/>
      <c r="P18" s="23"/>
      <c r="Q18" s="23"/>
      <c r="R18" s="23"/>
      <c r="S18" s="23"/>
      <c r="T18" s="23"/>
      <c r="U18" s="23">
        <v>734</v>
      </c>
      <c r="V18" s="17"/>
      <c r="W18" s="23"/>
      <c r="X18" s="23"/>
      <c r="Y18" s="23"/>
      <c r="Z18" s="43" t="s">
        <v>86</v>
      </c>
      <c r="AA18" s="43" t="s">
        <v>87</v>
      </c>
      <c r="AB18" s="43">
        <v>60</v>
      </c>
      <c r="AC18" s="52" t="s">
        <v>117</v>
      </c>
      <c r="AD18" s="52" t="s">
        <v>118</v>
      </c>
      <c r="AE18" s="50">
        <v>45231</v>
      </c>
      <c r="AF18" s="17" t="s">
        <v>50</v>
      </c>
      <c r="AG18" s="61"/>
    </row>
    <row r="19" ht="173" customHeight="1" spans="1:33">
      <c r="A19" s="17">
        <v>3</v>
      </c>
      <c r="B19" s="18" t="s">
        <v>119</v>
      </c>
      <c r="C19" s="19" t="s">
        <v>120</v>
      </c>
      <c r="D19" s="19" t="s">
        <v>104</v>
      </c>
      <c r="E19" s="19" t="s">
        <v>114</v>
      </c>
      <c r="F19" s="19" t="s">
        <v>42</v>
      </c>
      <c r="G19" s="20">
        <v>2024.03</v>
      </c>
      <c r="H19" s="20" t="s">
        <v>43</v>
      </c>
      <c r="I19" s="19" t="s">
        <v>121</v>
      </c>
      <c r="J19" s="42" t="s">
        <v>122</v>
      </c>
      <c r="K19" s="19" t="s">
        <v>46</v>
      </c>
      <c r="L19" s="19">
        <v>1</v>
      </c>
      <c r="M19" s="17">
        <f t="shared" si="6"/>
        <v>364</v>
      </c>
      <c r="N19" s="17">
        <f t="shared" si="7"/>
        <v>364</v>
      </c>
      <c r="O19" s="43"/>
      <c r="P19" s="23"/>
      <c r="Q19" s="23"/>
      <c r="R19" s="23"/>
      <c r="S19" s="23"/>
      <c r="T19" s="23"/>
      <c r="U19" s="23">
        <v>364</v>
      </c>
      <c r="V19" s="17"/>
      <c r="W19" s="23"/>
      <c r="X19" s="23"/>
      <c r="Y19" s="23"/>
      <c r="Z19" s="43" t="s">
        <v>96</v>
      </c>
      <c r="AA19" s="53" t="s">
        <v>97</v>
      </c>
      <c r="AB19" s="53">
        <v>80</v>
      </c>
      <c r="AC19" s="52" t="s">
        <v>123</v>
      </c>
      <c r="AD19" s="52" t="s">
        <v>124</v>
      </c>
      <c r="AE19" s="50">
        <v>45231</v>
      </c>
      <c r="AF19" s="17" t="s">
        <v>50</v>
      </c>
      <c r="AG19" s="61"/>
    </row>
    <row r="20" ht="121" customHeight="1" spans="1:33">
      <c r="A20" s="17">
        <v>4</v>
      </c>
      <c r="B20" s="18" t="s">
        <v>125</v>
      </c>
      <c r="C20" s="19" t="s">
        <v>126</v>
      </c>
      <c r="D20" s="19" t="s">
        <v>104</v>
      </c>
      <c r="E20" s="19" t="s">
        <v>114</v>
      </c>
      <c r="F20" s="19" t="s">
        <v>42</v>
      </c>
      <c r="G20" s="20">
        <v>2024.03</v>
      </c>
      <c r="H20" s="20" t="s">
        <v>43</v>
      </c>
      <c r="I20" s="19" t="s">
        <v>127</v>
      </c>
      <c r="J20" s="42" t="s">
        <v>128</v>
      </c>
      <c r="K20" s="19" t="s">
        <v>46</v>
      </c>
      <c r="L20" s="19">
        <v>1</v>
      </c>
      <c r="M20" s="17">
        <f t="shared" si="6"/>
        <v>228</v>
      </c>
      <c r="N20" s="17">
        <f t="shared" si="7"/>
        <v>228</v>
      </c>
      <c r="O20" s="43"/>
      <c r="P20" s="23"/>
      <c r="Q20" s="23"/>
      <c r="R20" s="23"/>
      <c r="S20" s="23"/>
      <c r="T20" s="23"/>
      <c r="U20" s="43">
        <v>228</v>
      </c>
      <c r="V20" s="17"/>
      <c r="W20" s="23"/>
      <c r="X20" s="23"/>
      <c r="Y20" s="23"/>
      <c r="Z20" s="43" t="s">
        <v>129</v>
      </c>
      <c r="AA20" s="53" t="s">
        <v>130</v>
      </c>
      <c r="AB20" s="53">
        <v>18</v>
      </c>
      <c r="AC20" s="52" t="s">
        <v>131</v>
      </c>
      <c r="AD20" s="52" t="s">
        <v>132</v>
      </c>
      <c r="AE20" s="50">
        <v>45231</v>
      </c>
      <c r="AF20" s="17" t="s">
        <v>50</v>
      </c>
      <c r="AG20" s="61"/>
    </row>
    <row r="21" ht="128" customHeight="1" spans="1:33">
      <c r="A21" s="17">
        <v>5</v>
      </c>
      <c r="B21" s="18" t="s">
        <v>133</v>
      </c>
      <c r="C21" s="19" t="s">
        <v>134</v>
      </c>
      <c r="D21" s="19" t="s">
        <v>104</v>
      </c>
      <c r="E21" s="19" t="s">
        <v>135</v>
      </c>
      <c r="F21" s="19" t="s">
        <v>42</v>
      </c>
      <c r="G21" s="20">
        <v>2024.03</v>
      </c>
      <c r="H21" s="20" t="s">
        <v>43</v>
      </c>
      <c r="I21" s="19" t="s">
        <v>136</v>
      </c>
      <c r="J21" s="42" t="s">
        <v>137</v>
      </c>
      <c r="K21" s="19" t="s">
        <v>138</v>
      </c>
      <c r="L21" s="19">
        <v>0.8</v>
      </c>
      <c r="M21" s="17">
        <f t="shared" si="6"/>
        <v>64</v>
      </c>
      <c r="N21" s="17">
        <f t="shared" si="7"/>
        <v>64</v>
      </c>
      <c r="O21" s="43"/>
      <c r="P21" s="23"/>
      <c r="Q21" s="23"/>
      <c r="R21" s="23"/>
      <c r="S21" s="23"/>
      <c r="T21" s="23"/>
      <c r="U21" s="43">
        <v>64</v>
      </c>
      <c r="V21" s="17"/>
      <c r="W21" s="23"/>
      <c r="X21" s="23"/>
      <c r="Y21" s="23"/>
      <c r="Z21" s="43" t="s">
        <v>108</v>
      </c>
      <c r="AA21" s="54" t="s">
        <v>109</v>
      </c>
      <c r="AB21" s="55">
        <v>20</v>
      </c>
      <c r="AC21" s="56" t="s">
        <v>139</v>
      </c>
      <c r="AD21" s="56" t="s">
        <v>140</v>
      </c>
      <c r="AE21" s="50">
        <v>45231</v>
      </c>
      <c r="AF21" s="17" t="s">
        <v>50</v>
      </c>
      <c r="AG21" s="61"/>
    </row>
    <row r="22" ht="96" customHeight="1" spans="1:33">
      <c r="A22" s="17">
        <v>6</v>
      </c>
      <c r="B22" s="18" t="s">
        <v>141</v>
      </c>
      <c r="C22" s="19" t="s">
        <v>142</v>
      </c>
      <c r="D22" s="19" t="s">
        <v>104</v>
      </c>
      <c r="E22" s="19" t="s">
        <v>143</v>
      </c>
      <c r="F22" s="19" t="s">
        <v>42</v>
      </c>
      <c r="G22" s="20">
        <v>2024.03</v>
      </c>
      <c r="H22" s="20" t="s">
        <v>43</v>
      </c>
      <c r="I22" s="19" t="s">
        <v>144</v>
      </c>
      <c r="J22" s="42" t="s">
        <v>145</v>
      </c>
      <c r="K22" s="19" t="s">
        <v>46</v>
      </c>
      <c r="L22" s="19">
        <v>1</v>
      </c>
      <c r="M22" s="17">
        <f t="shared" si="6"/>
        <v>50</v>
      </c>
      <c r="N22" s="17">
        <f t="shared" si="7"/>
        <v>50</v>
      </c>
      <c r="O22" s="43"/>
      <c r="P22" s="23"/>
      <c r="Q22" s="23"/>
      <c r="R22" s="23"/>
      <c r="S22" s="23"/>
      <c r="T22" s="23"/>
      <c r="U22" s="43">
        <v>50</v>
      </c>
      <c r="V22" s="17"/>
      <c r="W22" s="23"/>
      <c r="X22" s="23"/>
      <c r="Y22" s="23"/>
      <c r="Z22" s="57" t="s">
        <v>96</v>
      </c>
      <c r="AA22" s="55" t="s">
        <v>97</v>
      </c>
      <c r="AB22" s="55">
        <v>5</v>
      </c>
      <c r="AC22" s="52" t="s">
        <v>146</v>
      </c>
      <c r="AD22" s="52" t="s">
        <v>147</v>
      </c>
      <c r="AE22" s="50">
        <v>45231</v>
      </c>
      <c r="AF22" s="17" t="s">
        <v>50</v>
      </c>
      <c r="AG22" s="61"/>
    </row>
    <row r="23" ht="177" customHeight="1" spans="1:33">
      <c r="A23" s="17">
        <v>7</v>
      </c>
      <c r="B23" s="18" t="s">
        <v>148</v>
      </c>
      <c r="C23" s="19" t="s">
        <v>149</v>
      </c>
      <c r="D23" s="19" t="s">
        <v>104</v>
      </c>
      <c r="E23" s="19" t="s">
        <v>150</v>
      </c>
      <c r="F23" s="19" t="s">
        <v>42</v>
      </c>
      <c r="G23" s="20">
        <v>2024.03</v>
      </c>
      <c r="H23" s="20" t="s">
        <v>43</v>
      </c>
      <c r="I23" s="19" t="s">
        <v>151</v>
      </c>
      <c r="J23" s="42" t="s">
        <v>152</v>
      </c>
      <c r="K23" s="19" t="s">
        <v>46</v>
      </c>
      <c r="L23" s="19">
        <v>1</v>
      </c>
      <c r="M23" s="17">
        <f t="shared" si="6"/>
        <v>200</v>
      </c>
      <c r="N23" s="17">
        <f t="shared" si="7"/>
        <v>200</v>
      </c>
      <c r="O23" s="43"/>
      <c r="P23" s="23"/>
      <c r="Q23" s="23"/>
      <c r="R23" s="23"/>
      <c r="S23" s="23"/>
      <c r="T23" s="23"/>
      <c r="U23" s="43">
        <v>200</v>
      </c>
      <c r="V23" s="17"/>
      <c r="W23" s="23"/>
      <c r="X23" s="23"/>
      <c r="Y23" s="23"/>
      <c r="Z23" s="43" t="s">
        <v>153</v>
      </c>
      <c r="AA23" s="53" t="s">
        <v>154</v>
      </c>
      <c r="AB23" s="53">
        <v>5</v>
      </c>
      <c r="AC23" s="52" t="s">
        <v>155</v>
      </c>
      <c r="AD23" s="52" t="s">
        <v>156</v>
      </c>
      <c r="AE23" s="50">
        <v>45231</v>
      </c>
      <c r="AF23" s="17" t="s">
        <v>50</v>
      </c>
      <c r="AG23" s="61"/>
    </row>
    <row r="24" ht="117" customHeight="1" spans="1:33">
      <c r="A24" s="17">
        <v>8</v>
      </c>
      <c r="B24" s="18" t="s">
        <v>157</v>
      </c>
      <c r="C24" s="19" t="s">
        <v>158</v>
      </c>
      <c r="D24" s="19" t="s">
        <v>104</v>
      </c>
      <c r="E24" s="19" t="s">
        <v>114</v>
      </c>
      <c r="F24" s="19" t="s">
        <v>42</v>
      </c>
      <c r="G24" s="20">
        <v>2024.03</v>
      </c>
      <c r="H24" s="20" t="s">
        <v>43</v>
      </c>
      <c r="I24" s="19" t="s">
        <v>159</v>
      </c>
      <c r="J24" s="42" t="s">
        <v>160</v>
      </c>
      <c r="K24" s="19" t="s">
        <v>46</v>
      </c>
      <c r="L24" s="19">
        <v>1</v>
      </c>
      <c r="M24" s="17">
        <f t="shared" si="6"/>
        <v>410</v>
      </c>
      <c r="N24" s="17">
        <f t="shared" si="7"/>
        <v>410</v>
      </c>
      <c r="O24" s="43"/>
      <c r="P24" s="23"/>
      <c r="Q24" s="23"/>
      <c r="R24" s="23"/>
      <c r="S24" s="23"/>
      <c r="T24" s="23"/>
      <c r="U24" s="43">
        <v>410</v>
      </c>
      <c r="V24" s="17"/>
      <c r="W24" s="23"/>
      <c r="X24" s="23"/>
      <c r="Y24" s="23"/>
      <c r="Z24" s="43" t="s">
        <v>161</v>
      </c>
      <c r="AA24" s="53" t="s">
        <v>162</v>
      </c>
      <c r="AB24" s="53">
        <v>56</v>
      </c>
      <c r="AC24" s="52" t="s">
        <v>163</v>
      </c>
      <c r="AD24" s="52" t="s">
        <v>164</v>
      </c>
      <c r="AE24" s="50">
        <v>45231</v>
      </c>
      <c r="AF24" s="17" t="s">
        <v>50</v>
      </c>
      <c r="AG24" s="61"/>
    </row>
    <row r="25" ht="30" customHeight="1" spans="1:33">
      <c r="A25" s="21" t="s">
        <v>165</v>
      </c>
      <c r="B25" s="22"/>
      <c r="C25" s="22"/>
      <c r="D25" s="23"/>
      <c r="E25" s="23"/>
      <c r="F25" s="23"/>
      <c r="G25" s="23"/>
      <c r="H25" s="23"/>
      <c r="I25" s="23"/>
      <c r="J25" s="40"/>
      <c r="K25" s="23"/>
      <c r="L25" s="23"/>
      <c r="M25" s="23"/>
      <c r="N25" s="17">
        <f>O25+Q25+R25+S25+T25+U25+P25</f>
        <v>0</v>
      </c>
      <c r="O25" s="23"/>
      <c r="P25" s="23"/>
      <c r="Q25" s="23"/>
      <c r="R25" s="23"/>
      <c r="S25" s="23"/>
      <c r="T25" s="23"/>
      <c r="U25" s="46"/>
      <c r="V25" s="23"/>
      <c r="W25" s="23"/>
      <c r="X25" s="23"/>
      <c r="Y25" s="23"/>
      <c r="Z25" s="51"/>
      <c r="AA25" s="51"/>
      <c r="AB25" s="51"/>
      <c r="AC25" s="51"/>
      <c r="AD25" s="51"/>
      <c r="AE25" s="17"/>
      <c r="AF25" s="51"/>
      <c r="AG25" s="61"/>
    </row>
    <row r="26" ht="30" customHeight="1" spans="1:33">
      <c r="A26" s="21"/>
      <c r="B26" s="22"/>
      <c r="C26" s="22"/>
      <c r="D26" s="23"/>
      <c r="E26" s="23"/>
      <c r="F26" s="23"/>
      <c r="G26" s="23"/>
      <c r="H26" s="23"/>
      <c r="I26" s="23"/>
      <c r="J26" s="40"/>
      <c r="K26" s="23"/>
      <c r="L26" s="23"/>
      <c r="M26" s="23"/>
      <c r="N26" s="17"/>
      <c r="O26" s="23"/>
      <c r="P26" s="23"/>
      <c r="Q26" s="23"/>
      <c r="R26" s="23"/>
      <c r="S26" s="23"/>
      <c r="T26" s="23"/>
      <c r="U26" s="46"/>
      <c r="V26" s="23"/>
      <c r="W26" s="23"/>
      <c r="X26" s="23"/>
      <c r="Y26" s="23"/>
      <c r="Z26" s="51"/>
      <c r="AA26" s="51"/>
      <c r="AB26" s="51"/>
      <c r="AC26" s="51"/>
      <c r="AD26" s="51"/>
      <c r="AE26" s="17"/>
      <c r="AF26" s="51"/>
      <c r="AG26" s="61"/>
    </row>
    <row r="27" ht="30" customHeight="1" spans="1:33">
      <c r="A27" s="21" t="s">
        <v>166</v>
      </c>
      <c r="B27" s="22"/>
      <c r="C27" s="22"/>
      <c r="D27" s="23">
        <v>1</v>
      </c>
      <c r="E27" s="23"/>
      <c r="F27" s="23"/>
      <c r="G27" s="23"/>
      <c r="H27" s="23"/>
      <c r="I27" s="23"/>
      <c r="J27" s="40"/>
      <c r="K27" s="23"/>
      <c r="L27" s="23"/>
      <c r="M27" s="23">
        <f>M28</f>
        <v>126</v>
      </c>
      <c r="N27" s="23">
        <f>N28</f>
        <v>126</v>
      </c>
      <c r="O27" s="23">
        <f>O28</f>
        <v>0</v>
      </c>
      <c r="P27" s="23">
        <f>P28</f>
        <v>0</v>
      </c>
      <c r="Q27" s="23">
        <f t="shared" ref="Q27:X27" si="8">Q28</f>
        <v>0</v>
      </c>
      <c r="R27" s="23">
        <f t="shared" si="8"/>
        <v>0</v>
      </c>
      <c r="S27" s="23">
        <f t="shared" si="8"/>
        <v>0</v>
      </c>
      <c r="T27" s="23">
        <f t="shared" si="8"/>
        <v>0</v>
      </c>
      <c r="U27" s="23">
        <f t="shared" si="8"/>
        <v>126</v>
      </c>
      <c r="V27" s="23">
        <f t="shared" si="8"/>
        <v>0</v>
      </c>
      <c r="W27" s="23">
        <f t="shared" si="8"/>
        <v>0</v>
      </c>
      <c r="X27" s="23"/>
      <c r="Y27" s="23">
        <f>Y28</f>
        <v>0</v>
      </c>
      <c r="Z27" s="51"/>
      <c r="AA27" s="51"/>
      <c r="AB27" s="51"/>
      <c r="AC27" s="51"/>
      <c r="AD27" s="51"/>
      <c r="AE27" s="17"/>
      <c r="AF27" s="51"/>
      <c r="AG27" s="61"/>
    </row>
    <row r="28" ht="122" customHeight="1" spans="1:33">
      <c r="A28" s="30">
        <v>1</v>
      </c>
      <c r="B28" s="30" t="s">
        <v>167</v>
      </c>
      <c r="C28" s="30" t="s">
        <v>168</v>
      </c>
      <c r="D28" s="30" t="s">
        <v>169</v>
      </c>
      <c r="E28" s="30" t="s">
        <v>170</v>
      </c>
      <c r="F28" s="19" t="s">
        <v>42</v>
      </c>
      <c r="G28" s="20">
        <v>2024.03</v>
      </c>
      <c r="H28" s="20" t="s">
        <v>43</v>
      </c>
      <c r="I28" s="19" t="s">
        <v>171</v>
      </c>
      <c r="J28" s="42" t="s">
        <v>172</v>
      </c>
      <c r="K28" s="19" t="s">
        <v>173</v>
      </c>
      <c r="L28" s="19">
        <v>420</v>
      </c>
      <c r="M28" s="17">
        <f>SUM(N28)</f>
        <v>126</v>
      </c>
      <c r="N28" s="17">
        <f>SUM(O28:Y28)</f>
        <v>126</v>
      </c>
      <c r="O28" s="23"/>
      <c r="P28" s="23"/>
      <c r="Q28" s="23"/>
      <c r="R28" s="23"/>
      <c r="S28" s="23"/>
      <c r="T28" s="23"/>
      <c r="U28" s="23">
        <v>126</v>
      </c>
      <c r="V28" s="17"/>
      <c r="W28" s="23"/>
      <c r="X28" s="23"/>
      <c r="Y28" s="23"/>
      <c r="Z28" s="43" t="s">
        <v>174</v>
      </c>
      <c r="AA28" s="43" t="s">
        <v>175</v>
      </c>
      <c r="AB28" s="43">
        <v>420</v>
      </c>
      <c r="AC28" s="46" t="s">
        <v>176</v>
      </c>
      <c r="AD28" s="46" t="s">
        <v>176</v>
      </c>
      <c r="AE28" s="50">
        <v>45231</v>
      </c>
      <c r="AF28" s="17" t="s">
        <v>50</v>
      </c>
      <c r="AG28" s="61"/>
    </row>
    <row r="29" ht="30" customHeight="1" spans="1:33">
      <c r="A29" s="21" t="s">
        <v>177</v>
      </c>
      <c r="B29" s="22"/>
      <c r="C29" s="22"/>
      <c r="D29" s="23"/>
      <c r="E29" s="23"/>
      <c r="F29" s="23"/>
      <c r="G29" s="23"/>
      <c r="H29" s="23"/>
      <c r="I29" s="23"/>
      <c r="J29" s="40"/>
      <c r="K29" s="23"/>
      <c r="L29" s="23"/>
      <c r="M29" s="23">
        <f>M30</f>
        <v>0</v>
      </c>
      <c r="N29" s="23">
        <f>N30</f>
        <v>0</v>
      </c>
      <c r="O29" s="23">
        <f>O30</f>
        <v>0</v>
      </c>
      <c r="P29" s="23">
        <f>P30</f>
        <v>0</v>
      </c>
      <c r="Q29" s="23">
        <f t="shared" ref="Q29:X29" si="9">Q30</f>
        <v>0</v>
      </c>
      <c r="R29" s="23">
        <f t="shared" si="9"/>
        <v>0</v>
      </c>
      <c r="S29" s="23">
        <f t="shared" si="9"/>
        <v>0</v>
      </c>
      <c r="T29" s="23">
        <f t="shared" si="9"/>
        <v>0</v>
      </c>
      <c r="U29" s="23">
        <f t="shared" si="9"/>
        <v>0</v>
      </c>
      <c r="V29" s="23">
        <f t="shared" si="9"/>
        <v>0</v>
      </c>
      <c r="W29" s="23">
        <f t="shared" si="9"/>
        <v>0</v>
      </c>
      <c r="X29" s="23"/>
      <c r="Y29" s="23">
        <f>Y30</f>
        <v>0</v>
      </c>
      <c r="Z29" s="51"/>
      <c r="AA29" s="51"/>
      <c r="AB29" s="51"/>
      <c r="AC29" s="51"/>
      <c r="AD29" s="51"/>
      <c r="AE29" s="17"/>
      <c r="AF29" s="51"/>
      <c r="AG29" s="61"/>
    </row>
    <row r="30" ht="27" customHeight="1" spans="1:33">
      <c r="A30" s="30"/>
      <c r="B30" s="30"/>
      <c r="C30" s="18"/>
      <c r="D30" s="19"/>
      <c r="E30" s="19"/>
      <c r="F30" s="19"/>
      <c r="G30" s="19"/>
      <c r="H30" s="19"/>
      <c r="I30" s="19"/>
      <c r="J30" s="42"/>
      <c r="K30" s="43"/>
      <c r="L30" s="43"/>
      <c r="M30" s="17"/>
      <c r="N30" s="17"/>
      <c r="O30" s="23"/>
      <c r="P30" s="23"/>
      <c r="Q30" s="23"/>
      <c r="R30" s="23"/>
      <c r="S30" s="23"/>
      <c r="T30" s="23"/>
      <c r="U30" s="23"/>
      <c r="V30" s="17"/>
      <c r="W30" s="23"/>
      <c r="X30" s="23"/>
      <c r="Y30" s="23"/>
      <c r="Z30" s="43"/>
      <c r="AA30" s="58"/>
      <c r="AB30" s="58"/>
      <c r="AC30" s="38"/>
      <c r="AD30" s="38"/>
      <c r="AE30" s="50"/>
      <c r="AF30" s="17"/>
      <c r="AG30" s="61"/>
    </row>
    <row r="31" ht="30" customHeight="1" spans="1:33">
      <c r="A31" s="21" t="s">
        <v>178</v>
      </c>
      <c r="B31" s="22"/>
      <c r="C31" s="22"/>
      <c r="D31" s="23">
        <v>0</v>
      </c>
      <c r="E31" s="23"/>
      <c r="F31" s="23"/>
      <c r="G31" s="23"/>
      <c r="H31" s="23"/>
      <c r="I31" s="23"/>
      <c r="J31" s="40"/>
      <c r="K31" s="23"/>
      <c r="L31" s="23"/>
      <c r="M31" s="23">
        <f>M32</f>
        <v>0</v>
      </c>
      <c r="N31" s="23">
        <f>N32</f>
        <v>0</v>
      </c>
      <c r="O31" s="23">
        <f>O32</f>
        <v>0</v>
      </c>
      <c r="P31" s="23">
        <f>P32</f>
        <v>0</v>
      </c>
      <c r="Q31" s="23">
        <f t="shared" ref="Q31:X31" si="10">Q32</f>
        <v>0</v>
      </c>
      <c r="R31" s="23">
        <f t="shared" si="10"/>
        <v>0</v>
      </c>
      <c r="S31" s="23">
        <f t="shared" si="10"/>
        <v>0</v>
      </c>
      <c r="T31" s="23">
        <f t="shared" si="10"/>
        <v>0</v>
      </c>
      <c r="U31" s="23">
        <f t="shared" si="10"/>
        <v>0</v>
      </c>
      <c r="V31" s="23">
        <f t="shared" si="10"/>
        <v>0</v>
      </c>
      <c r="W31" s="23">
        <f t="shared" si="10"/>
        <v>0</v>
      </c>
      <c r="X31" s="23"/>
      <c r="Y31" s="23">
        <f>Y32</f>
        <v>0</v>
      </c>
      <c r="Z31" s="51"/>
      <c r="AA31" s="51"/>
      <c r="AB31" s="51"/>
      <c r="AC31" s="51"/>
      <c r="AD31" s="51"/>
      <c r="AE31" s="17"/>
      <c r="AF31" s="51"/>
      <c r="AG31" s="61"/>
    </row>
    <row r="32" ht="80" customHeight="1" spans="1:33">
      <c r="A32" s="23"/>
      <c r="B32" s="23"/>
      <c r="C32" s="23"/>
      <c r="D32" s="23" t="s">
        <v>179</v>
      </c>
      <c r="E32" s="23" t="s">
        <v>180</v>
      </c>
      <c r="F32" s="23"/>
      <c r="G32" s="23"/>
      <c r="H32" s="23"/>
      <c r="I32" s="23"/>
      <c r="J32" s="44"/>
      <c r="K32" s="23"/>
      <c r="L32" s="23"/>
      <c r="M32" s="17"/>
      <c r="N32" s="17"/>
      <c r="O32" s="23"/>
      <c r="P32" s="23"/>
      <c r="Q32" s="23"/>
      <c r="R32" s="23"/>
      <c r="S32" s="23"/>
      <c r="T32" s="23"/>
      <c r="U32" s="23"/>
      <c r="V32" s="17"/>
      <c r="W32" s="23"/>
      <c r="X32" s="23"/>
      <c r="Y32" s="23"/>
      <c r="Z32" s="23"/>
      <c r="AA32" s="23"/>
      <c r="AB32" s="23"/>
      <c r="AC32" s="59"/>
      <c r="AD32" s="59"/>
      <c r="AE32" s="17"/>
      <c r="AF32" s="17"/>
      <c r="AG32" s="61"/>
    </row>
  </sheetData>
  <mergeCells count="38">
    <mergeCell ref="A1:AG1"/>
    <mergeCell ref="A2:E2"/>
    <mergeCell ref="AA2:AG2"/>
    <mergeCell ref="M3:Y3"/>
    <mergeCell ref="N4:U4"/>
    <mergeCell ref="A6:C6"/>
    <mergeCell ref="A7:C7"/>
    <mergeCell ref="A14:C14"/>
    <mergeCell ref="A16:C16"/>
    <mergeCell ref="A25:C25"/>
    <mergeCell ref="A27:C27"/>
    <mergeCell ref="A29:C29"/>
    <mergeCell ref="A31:C31"/>
    <mergeCell ref="A3:A5"/>
    <mergeCell ref="B3:B5"/>
    <mergeCell ref="C3:C5"/>
    <mergeCell ref="D3:D5"/>
    <mergeCell ref="E3:E5"/>
    <mergeCell ref="F3:F5"/>
    <mergeCell ref="G3:G5"/>
    <mergeCell ref="H3:H5"/>
    <mergeCell ref="I3:I5"/>
    <mergeCell ref="J3:J5"/>
    <mergeCell ref="K3:K5"/>
    <mergeCell ref="L3:L5"/>
    <mergeCell ref="M4:M5"/>
    <mergeCell ref="V4:V5"/>
    <mergeCell ref="W4:W5"/>
    <mergeCell ref="X4:X5"/>
    <mergeCell ref="Y4:Y5"/>
    <mergeCell ref="Z3:Z5"/>
    <mergeCell ref="AA3:AA5"/>
    <mergeCell ref="AB3:AB5"/>
    <mergeCell ref="AC3:AC5"/>
    <mergeCell ref="AD3:AD5"/>
    <mergeCell ref="AE3:AE5"/>
    <mergeCell ref="AF3:AF5"/>
    <mergeCell ref="AG3:AG5"/>
  </mergeCells>
  <pageMargins left="0.275" right="0.156944444444444" top="0.432638888888889" bottom="0.236111111111111" header="0.314583333333333" footer="0.0388888888888889"/>
  <pageSetup paperSize="9" scale="34" fitToHeight="0" orientation="landscape" horizontalDpi="600"/>
  <headerFooter/>
  <ignoredErrors>
    <ignoredError sqref="N17:N18 N14:N15 N25 N31:N32 N29" unlocked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自治区提前下达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2022-10-22T04:01:00Z</dcterms:created>
  <dcterms:modified xsi:type="dcterms:W3CDTF">2024-02-20T11:01:53Z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y fmtid="{D5CDD505-2E9C-101B-9397-08002B2CF9AE}" pid="3" name="ICV">
    <vt:lpwstr>C2DA4C36C5C344B28B95FE6ED3640D76</vt:lpwstr>
  </property>
  <property fmtid="{D5CDD505-2E9C-101B-9397-08002B2CF9AE}" pid="4" name="KSOReadingLayout">
    <vt:bool>true</vt:bool>
  </property>
</Properties>
</file>